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20" tabRatio="597" activeTab="1"/>
  </bookViews>
  <sheets>
    <sheet name="政策列表" sheetId="2" r:id="rId1"/>
    <sheet name="费用扣除标准" sheetId="50" r:id="rId2"/>
    <sheet name="河北省捐赠" sheetId="51" r:id="rId3"/>
    <sheet name="全额捐赠" sheetId="22" state="veryHidden" r:id="rId4"/>
    <sheet name="高技领域" sheetId="37" state="veryHidden" r:id="rId5"/>
    <sheet name="软集减免方式及领域" sheetId="39" state="veryHidden" r:id="rId6"/>
    <sheet name="软集减免税额计算" sheetId="40" state="veryHidden" r:id="rId7"/>
    <sheet name="软集相关指标及判断" sheetId="41" state="veryHidden" r:id="rId8"/>
  </sheets>
  <externalReferences>
    <externalReference r:id="rId11"/>
  </externalReferences>
  <definedNames>
    <definedName name="_xlnm._FilterDatabase" localSheetId="0" hidden="1">政策列表!$A$2:$D$258</definedName>
    <definedName name="_xlnm._FilterDatabase" localSheetId="1" hidden="1">费用扣除标准!$A$4:$D$308</definedName>
    <definedName name="_xlnm._FilterDatabase" localSheetId="2" hidden="1">河北省捐赠!$A$2:$F$717</definedName>
    <definedName name="全额捐赠">OFFSET('[1]#REF'!$C$1,0,0,'[1]#REF'!$D$1,1)</definedName>
    <definedName name="国民经济行业代码">#REF!</definedName>
    <definedName name="集电生产项目优惠">#REF!</definedName>
    <definedName name="软集优惠条件判断" localSheetId="7">软集相关指标及判断!$BP$9:$BQ$30</definedName>
    <definedName name="软集优惠条件判断">#REF!</definedName>
    <definedName name="__250">软集减免方式及领域!$AA$2:$AA$6</definedName>
    <definedName name="__340">软集减免方式及领域!$AB$2:$AB$10</definedName>
    <definedName name="_110">软集减免方式及领域!$C$3</definedName>
    <definedName name="_120">软集减免方式及领域!$D$3:$D$4</definedName>
    <definedName name="_130">软集减免方式及领域!$E$3:$E$4</definedName>
    <definedName name="_131">软集减免方式及领域!$F$3:$F$4</definedName>
    <definedName name="_140">软集减免方式及领域!$G$3:$G$4</definedName>
    <definedName name="_151">软集减免方式及领域!$H$3:$H$4</definedName>
    <definedName name="_160">软集减免方式及领域!$I$3</definedName>
    <definedName name="_240">软集减免方式及领域!$J$3:$J$4</definedName>
    <definedName name="_250">软集减免方式及领域!$K$3:$K$4</definedName>
    <definedName name="_330">软集减免方式及领域!$L$3:$L$4</definedName>
    <definedName name="_340">软集减免方式及领域!$M$3:$M$4</definedName>
    <definedName name="_400">软集减免方式及领域!$N$3:$N$4</definedName>
    <definedName name="_500">软集减免方式及领域!$O$3:$O$4</definedName>
    <definedName name="_600">软集减免方式及领域!$P$3:$P$4</definedName>
    <definedName name="重点软件集设领域">软集减免方式及领域!$AA$1:$AB$1</definedName>
  </definedNames>
  <calcPr calcId="144525"/>
</workbook>
</file>

<file path=xl/sharedStrings.xml><?xml version="1.0" encoding="utf-8"?>
<sst xmlns="http://schemas.openxmlformats.org/spreadsheetml/2006/main" count="5106" uniqueCount="2084">
  <si>
    <t>汇算清缴相关税收政策及解读</t>
  </si>
  <si>
    <t>表单编号</t>
  </si>
  <si>
    <t>序号</t>
  </si>
  <si>
    <r>
      <rPr>
        <b/>
        <sz val="10"/>
        <color rgb="FF000000"/>
        <rFont val="宋体"/>
        <charset val="134"/>
      </rPr>
      <t>文件名称</t>
    </r>
  </si>
  <si>
    <t>文号</t>
  </si>
  <si>
    <t>全部表单</t>
  </si>
  <si>
    <t>中华人民共和国企业所得税法</t>
  </si>
  <si>
    <r>
      <rPr>
        <sz val="10"/>
        <color rgb="FF000000"/>
        <rFont val="宋体"/>
        <charset val="134"/>
      </rPr>
      <t>主席令第</t>
    </r>
    <r>
      <rPr>
        <sz val="10"/>
        <color rgb="FF000000"/>
        <rFont val="Arial"/>
        <charset val="0"/>
      </rPr>
      <t>23</t>
    </r>
    <r>
      <rPr>
        <sz val="10"/>
        <color rgb="FF000000"/>
        <rFont val="宋体"/>
        <charset val="134"/>
      </rPr>
      <t>号</t>
    </r>
  </si>
  <si>
    <t>中华人民共和国企业所得税法实施条例</t>
  </si>
  <si>
    <r>
      <rPr>
        <sz val="10"/>
        <color rgb="FF000000"/>
        <rFont val="宋体"/>
        <charset val="134"/>
      </rPr>
      <t>国务院令第</t>
    </r>
    <r>
      <rPr>
        <sz val="10"/>
        <color rgb="FF000000"/>
        <rFont val="Arial"/>
        <charset val="0"/>
      </rPr>
      <t>512</t>
    </r>
    <r>
      <rPr>
        <sz val="10"/>
        <color rgb="FF000000"/>
        <rFont val="宋体"/>
        <charset val="134"/>
      </rPr>
      <t>号</t>
    </r>
  </si>
  <si>
    <t>国家税务总局关于发布修订后的《企业所得税优惠政策事项办理办法》的公告</t>
  </si>
  <si>
    <r>
      <rPr>
        <sz val="10"/>
        <color rgb="FF000000"/>
        <rFont val="宋体"/>
        <charset val="134"/>
      </rPr>
      <t>国家税务总局公告</t>
    </r>
    <r>
      <rPr>
        <sz val="10"/>
        <color rgb="FF000000"/>
        <rFont val="Arial"/>
        <charset val="0"/>
      </rPr>
      <t>2018</t>
    </r>
    <r>
      <rPr>
        <sz val="10"/>
        <color rgb="FF000000"/>
        <rFont val="宋体"/>
        <charset val="134"/>
      </rPr>
      <t>年第</t>
    </r>
    <r>
      <rPr>
        <sz val="10"/>
        <color rgb="FF000000"/>
        <rFont val="Arial"/>
        <charset val="0"/>
      </rPr>
      <t>23</t>
    </r>
    <r>
      <rPr>
        <sz val="10"/>
        <color rgb="FF000000"/>
        <rFont val="宋体"/>
        <charset val="134"/>
      </rPr>
      <t>号</t>
    </r>
  </si>
  <si>
    <t>国家税务总局关于发布《企业所得税税前扣除凭证管理办法》的公告</t>
  </si>
  <si>
    <r>
      <rPr>
        <sz val="10"/>
        <color rgb="FF000000"/>
        <rFont val="宋体"/>
        <charset val="134"/>
      </rPr>
      <t>国家税务总局公告</t>
    </r>
    <r>
      <rPr>
        <sz val="10"/>
        <color rgb="FF000000"/>
        <rFont val="Arial"/>
        <charset val="0"/>
      </rPr>
      <t>2018</t>
    </r>
    <r>
      <rPr>
        <sz val="10"/>
        <color rgb="FF000000"/>
        <rFont val="宋体"/>
        <charset val="134"/>
      </rPr>
      <t>年第</t>
    </r>
    <r>
      <rPr>
        <sz val="10"/>
        <color rgb="FF000000"/>
        <rFont val="Arial"/>
        <charset val="0"/>
      </rPr>
      <t>28</t>
    </r>
    <r>
      <rPr>
        <sz val="10"/>
        <color rgb="FF000000"/>
        <rFont val="宋体"/>
        <charset val="134"/>
      </rPr>
      <t>号</t>
    </r>
  </si>
  <si>
    <r>
      <rPr>
        <sz val="10"/>
        <color indexed="20"/>
        <rFont val="宋体"/>
        <charset val="134"/>
      </rPr>
      <t>国家税务总局关于发布《中华人民共和国企业所得税年度纳税申报表（</t>
    </r>
    <r>
      <rPr>
        <sz val="10"/>
        <color indexed="20"/>
        <rFont val="Arial"/>
        <charset val="0"/>
      </rPr>
      <t>A</t>
    </r>
    <r>
      <rPr>
        <sz val="10"/>
        <color indexed="20"/>
        <rFont val="宋体"/>
        <charset val="134"/>
      </rPr>
      <t>类，</t>
    </r>
    <r>
      <rPr>
        <sz val="10"/>
        <color indexed="20"/>
        <rFont val="Arial"/>
        <charset val="0"/>
      </rPr>
      <t>2017</t>
    </r>
    <r>
      <rPr>
        <sz val="10"/>
        <color indexed="20"/>
        <rFont val="宋体"/>
        <charset val="134"/>
      </rPr>
      <t>年版）》的公告</t>
    </r>
  </si>
  <si>
    <r>
      <rPr>
        <sz val="10"/>
        <color rgb="FF000000"/>
        <rFont val="宋体"/>
        <charset val="134"/>
      </rPr>
      <t>国家税务总局公告</t>
    </r>
    <r>
      <rPr>
        <sz val="10"/>
        <color rgb="FF000000"/>
        <rFont val="Arial"/>
        <charset val="0"/>
      </rPr>
      <t>2017</t>
    </r>
    <r>
      <rPr>
        <sz val="10"/>
        <color rgb="FF000000"/>
        <rFont val="宋体"/>
        <charset val="134"/>
      </rPr>
      <t>年第</t>
    </r>
    <r>
      <rPr>
        <sz val="10"/>
        <color rgb="FF000000"/>
        <rFont val="Arial"/>
        <charset val="0"/>
      </rPr>
      <t>54</t>
    </r>
    <r>
      <rPr>
        <sz val="10"/>
        <color rgb="FF000000"/>
        <rFont val="宋体"/>
        <charset val="134"/>
      </rPr>
      <t>号</t>
    </r>
  </si>
  <si>
    <r>
      <rPr>
        <sz val="10"/>
        <color rgb="FF0563C1"/>
        <rFont val="宋体"/>
        <charset val="134"/>
      </rPr>
      <t>国家税务总局关于修改《中华人民共和国企业所得税年度纳税申报表（</t>
    </r>
    <r>
      <rPr>
        <sz val="10"/>
        <color rgb="FF0563C1"/>
        <rFont val="Arial"/>
        <charset val="0"/>
      </rPr>
      <t>A</t>
    </r>
    <r>
      <rPr>
        <sz val="10"/>
        <color rgb="FF0563C1"/>
        <rFont val="宋体"/>
        <charset val="134"/>
      </rPr>
      <t>类，</t>
    </r>
    <r>
      <rPr>
        <sz val="10"/>
        <color rgb="FF0563C1"/>
        <rFont val="Arial"/>
        <charset val="0"/>
      </rPr>
      <t>2017</t>
    </r>
    <r>
      <rPr>
        <sz val="10"/>
        <color rgb="FF0563C1"/>
        <rFont val="宋体"/>
        <charset val="134"/>
      </rPr>
      <t>年版）》部分表单样式及填报说明的公告</t>
    </r>
  </si>
  <si>
    <r>
      <rPr>
        <sz val="10"/>
        <color rgb="FF000000"/>
        <rFont val="宋体"/>
        <charset val="134"/>
      </rPr>
      <t>国家税务总局公告</t>
    </r>
    <r>
      <rPr>
        <sz val="10"/>
        <color rgb="FF000000"/>
        <rFont val="Arial"/>
        <charset val="0"/>
      </rPr>
      <t>2018</t>
    </r>
    <r>
      <rPr>
        <sz val="10"/>
        <color rgb="FF000000"/>
        <rFont val="宋体"/>
        <charset val="134"/>
      </rPr>
      <t>年第</t>
    </r>
    <r>
      <rPr>
        <sz val="10"/>
        <color rgb="FF000000"/>
        <rFont val="Arial"/>
        <charset val="0"/>
      </rPr>
      <t>57</t>
    </r>
    <r>
      <rPr>
        <sz val="10"/>
        <color rgb="FF000000"/>
        <rFont val="宋体"/>
        <charset val="134"/>
      </rPr>
      <t>号</t>
    </r>
  </si>
  <si>
    <t>国家税务总局关于简化小型微利企业所得税年度纳税申报有关措施的公告</t>
  </si>
  <si>
    <r>
      <rPr>
        <sz val="10"/>
        <color rgb="FF000000"/>
        <rFont val="宋体"/>
        <charset val="134"/>
      </rPr>
      <t>国家税务总局公告</t>
    </r>
    <r>
      <rPr>
        <sz val="10"/>
        <color rgb="FF000000"/>
        <rFont val="Arial"/>
        <charset val="0"/>
      </rPr>
      <t>2018</t>
    </r>
    <r>
      <rPr>
        <sz val="10"/>
        <color rgb="FF000000"/>
        <rFont val="宋体"/>
        <charset val="134"/>
      </rPr>
      <t>年第</t>
    </r>
    <r>
      <rPr>
        <sz val="10"/>
        <color rgb="FF000000"/>
        <rFont val="Arial"/>
        <charset val="0"/>
      </rPr>
      <t>58</t>
    </r>
    <r>
      <rPr>
        <sz val="10"/>
        <color rgb="FF000000"/>
        <rFont val="宋体"/>
        <charset val="134"/>
      </rPr>
      <t>号</t>
    </r>
  </si>
  <si>
    <t>国家税务总局关于修订企业所得税年度纳税申报表有关问题的公告</t>
  </si>
  <si>
    <r>
      <rPr>
        <sz val="10"/>
        <color rgb="FF000000"/>
        <rFont val="宋体"/>
        <charset val="134"/>
      </rPr>
      <t>国家税务总局公告</t>
    </r>
    <r>
      <rPr>
        <sz val="10"/>
        <color rgb="FF000000"/>
        <rFont val="Arial"/>
        <charset val="134"/>
      </rPr>
      <t>2019</t>
    </r>
    <r>
      <rPr>
        <sz val="10"/>
        <color rgb="FF000000"/>
        <rFont val="宋体"/>
        <charset val="134"/>
      </rPr>
      <t>年第</t>
    </r>
    <r>
      <rPr>
        <sz val="10"/>
        <color rgb="FF000000"/>
        <rFont val="Arial"/>
        <charset val="134"/>
      </rPr>
      <t>41</t>
    </r>
    <r>
      <rPr>
        <sz val="10"/>
        <color rgb="FF000000"/>
        <rFont val="宋体"/>
        <charset val="134"/>
      </rPr>
      <t>号</t>
    </r>
  </si>
  <si>
    <t>国家税务总局关于修订企业所得税年度纳税申报表的公告</t>
  </si>
  <si>
    <r>
      <rPr>
        <sz val="10"/>
        <color rgb="FF000000"/>
        <rFont val="宋体"/>
        <charset val="134"/>
      </rPr>
      <t>国家税务总局公告</t>
    </r>
    <r>
      <rPr>
        <sz val="10"/>
        <color rgb="FF000000"/>
        <rFont val="Arial"/>
        <charset val="0"/>
      </rPr>
      <t>2020</t>
    </r>
    <r>
      <rPr>
        <sz val="10"/>
        <color rgb="FF000000"/>
        <rFont val="宋体"/>
        <charset val="134"/>
      </rPr>
      <t>年第</t>
    </r>
    <r>
      <rPr>
        <sz val="10"/>
        <color rgb="FF000000"/>
        <rFont val="Arial"/>
        <charset val="0"/>
      </rPr>
      <t>24</t>
    </r>
    <r>
      <rPr>
        <sz val="10"/>
        <color rgb="FF000000"/>
        <rFont val="宋体"/>
        <charset val="134"/>
      </rPr>
      <t>号</t>
    </r>
  </si>
  <si>
    <t>国家税务总局关于企业所得税年度汇算清缴有关事项的公告</t>
  </si>
  <si>
    <r>
      <rPr>
        <sz val="10"/>
        <color rgb="FF000000"/>
        <rFont val="宋体"/>
        <charset val="134"/>
      </rPr>
      <t>国家税务总局公告</t>
    </r>
    <r>
      <rPr>
        <sz val="10"/>
        <color rgb="FF000000"/>
        <rFont val="Arial"/>
        <charset val="0"/>
      </rPr>
      <t>2021</t>
    </r>
    <r>
      <rPr>
        <sz val="10"/>
        <color rgb="FF000000"/>
        <rFont val="宋体"/>
        <charset val="134"/>
      </rPr>
      <t>年第</t>
    </r>
    <r>
      <rPr>
        <sz val="10"/>
        <color rgb="FF000000"/>
        <rFont val="Arial"/>
        <charset val="0"/>
      </rPr>
      <t>34</t>
    </r>
    <r>
      <rPr>
        <sz val="10"/>
        <color rgb="FF000000"/>
        <rFont val="宋体"/>
        <charset val="134"/>
      </rPr>
      <t>号</t>
    </r>
  </si>
  <si>
    <t>A100000企业所得税年度纳税申报表（A表）</t>
  </si>
  <si>
    <t>财政部关于修订印发2019年度一般企业财务报表格式的通知</t>
  </si>
  <si>
    <r>
      <rPr>
        <sz val="10"/>
        <color rgb="FF000000"/>
        <rFont val="宋体"/>
        <charset val="134"/>
      </rPr>
      <t>财会〔</t>
    </r>
    <r>
      <rPr>
        <sz val="10"/>
        <color rgb="FF000000"/>
        <rFont val="Arial"/>
        <charset val="134"/>
      </rPr>
      <t>2019</t>
    </r>
    <r>
      <rPr>
        <sz val="10"/>
        <color rgb="FF000000"/>
        <rFont val="宋体"/>
        <charset val="134"/>
      </rPr>
      <t>〕</t>
    </r>
    <r>
      <rPr>
        <sz val="10"/>
        <color rgb="FF000000"/>
        <rFont val="Arial"/>
        <charset val="134"/>
      </rPr>
      <t>6</t>
    </r>
    <r>
      <rPr>
        <sz val="10"/>
        <color rgb="FF000000"/>
        <rFont val="宋体"/>
        <charset val="134"/>
      </rPr>
      <t>号</t>
    </r>
  </si>
  <si>
    <t>财政部关于修订印发2018年度金融企业财务报表格式的通知</t>
  </si>
  <si>
    <r>
      <rPr>
        <sz val="10"/>
        <color rgb="FF000000"/>
        <rFont val="宋体"/>
        <charset val="134"/>
      </rPr>
      <t>财会〔</t>
    </r>
    <r>
      <rPr>
        <sz val="10"/>
        <color rgb="FF000000"/>
        <rFont val="Arial"/>
        <charset val="0"/>
      </rPr>
      <t>2018</t>
    </r>
    <r>
      <rPr>
        <sz val="10"/>
        <color rgb="FF000000"/>
        <rFont val="宋体"/>
        <charset val="134"/>
      </rPr>
      <t>〕</t>
    </r>
    <r>
      <rPr>
        <sz val="10"/>
        <color rgb="FF000000"/>
        <rFont val="Arial"/>
        <charset val="0"/>
      </rPr>
      <t>36</t>
    </r>
    <r>
      <rPr>
        <sz val="10"/>
        <color rgb="FF000000"/>
        <rFont val="宋体"/>
        <charset val="134"/>
      </rPr>
      <t>号</t>
    </r>
  </si>
  <si>
    <t>A105000纳税调整项目明细表</t>
  </si>
  <si>
    <t>财政部、国家税务总局关于企业关联方利息支出税前扣除标准有关税收政策问题的通知</t>
  </si>
  <si>
    <r>
      <rPr>
        <sz val="10"/>
        <color rgb="FF000000"/>
        <rFont val="宋体"/>
        <charset val="134"/>
      </rPr>
      <t>财税〔</t>
    </r>
    <r>
      <rPr>
        <sz val="10"/>
        <color rgb="FF000000"/>
        <rFont val="Arial"/>
        <charset val="0"/>
      </rPr>
      <t>2008</t>
    </r>
    <r>
      <rPr>
        <sz val="10"/>
        <color rgb="FF000000"/>
        <rFont val="宋体"/>
        <charset val="134"/>
      </rPr>
      <t>〕</t>
    </r>
    <r>
      <rPr>
        <sz val="10"/>
        <color rgb="FF000000"/>
        <rFont val="Arial"/>
        <charset val="0"/>
      </rPr>
      <t>121</t>
    </r>
    <r>
      <rPr>
        <sz val="10"/>
        <color rgb="FF000000"/>
        <rFont val="宋体"/>
        <charset val="134"/>
      </rPr>
      <t>号</t>
    </r>
  </si>
  <si>
    <t>财政部、国家税务总局关于财政性资金行政事业性收费政府性基金有关企业所得税政策问题的通知</t>
  </si>
  <si>
    <r>
      <rPr>
        <sz val="10"/>
        <color rgb="FF000000"/>
        <rFont val="宋体"/>
        <charset val="134"/>
      </rPr>
      <t>财税〔</t>
    </r>
    <r>
      <rPr>
        <sz val="10"/>
        <color rgb="FF000000"/>
        <rFont val="Arial"/>
        <charset val="0"/>
      </rPr>
      <t>2008</t>
    </r>
    <r>
      <rPr>
        <sz val="10"/>
        <color rgb="FF000000"/>
        <rFont val="宋体"/>
        <charset val="134"/>
      </rPr>
      <t>〕</t>
    </r>
    <r>
      <rPr>
        <sz val="10"/>
        <color rgb="FF000000"/>
        <rFont val="Arial"/>
        <charset val="0"/>
      </rPr>
      <t>151</t>
    </r>
    <r>
      <rPr>
        <sz val="10"/>
        <color rgb="FF000000"/>
        <rFont val="宋体"/>
        <charset val="134"/>
      </rPr>
      <t>号</t>
    </r>
  </si>
  <si>
    <t>财政部、国家税务总局关于合伙企业合伙人所得税问题的通知</t>
  </si>
  <si>
    <r>
      <rPr>
        <sz val="10"/>
        <color rgb="FF000000"/>
        <rFont val="宋体"/>
        <charset val="134"/>
      </rPr>
      <t>财税〔</t>
    </r>
    <r>
      <rPr>
        <sz val="10"/>
        <color rgb="FF000000"/>
        <rFont val="Arial"/>
        <charset val="0"/>
      </rPr>
      <t>2008</t>
    </r>
    <r>
      <rPr>
        <sz val="10"/>
        <color rgb="FF000000"/>
        <rFont val="宋体"/>
        <charset val="134"/>
      </rPr>
      <t>〕</t>
    </r>
    <r>
      <rPr>
        <sz val="10"/>
        <color rgb="FF000000"/>
        <rFont val="Arial"/>
        <charset val="0"/>
      </rPr>
      <t>159</t>
    </r>
    <r>
      <rPr>
        <sz val="10"/>
        <color rgb="FF000000"/>
        <rFont val="宋体"/>
        <charset val="134"/>
      </rPr>
      <t>号</t>
    </r>
  </si>
  <si>
    <t>财政部、国家税务总局关于企业手续费及佣金支出税前扣除政策的通知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</si>
  <si>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29</t>
    </r>
    <r>
      <rPr>
        <sz val="10"/>
        <color rgb="FF000000"/>
        <rFont val="宋体"/>
        <charset val="134"/>
      </rPr>
      <t>号</t>
    </r>
  </si>
  <si>
    <t>国家税务总局关于印发《特别纳税调整实施办法（试行）》的通知</t>
  </si>
  <si>
    <r>
      <rPr>
        <sz val="10"/>
        <color rgb="FF000000"/>
        <rFont val="宋体"/>
        <charset val="134"/>
      </rPr>
      <t>国税发〔</t>
    </r>
    <r>
      <rPr>
        <sz val="10"/>
        <color rgb="FF000000"/>
        <rFont val="Arial"/>
        <charset val="0"/>
      </rPr>
      <t>2009</t>
    </r>
    <r>
      <rPr>
        <sz val="10"/>
        <color rgb="FF000000"/>
        <rFont val="宋体"/>
        <charset val="134"/>
      </rPr>
      <t>〕</t>
    </r>
    <r>
      <rPr>
        <sz val="10"/>
        <color rgb="FF000000"/>
        <rFont val="Arial"/>
        <charset val="0"/>
      </rPr>
      <t>2</t>
    </r>
    <r>
      <rPr>
        <sz val="10"/>
        <color rgb="FF000000"/>
        <rFont val="宋体"/>
        <charset val="134"/>
      </rPr>
      <t>号</t>
    </r>
  </si>
  <si>
    <t>国家税务总局关于煤矿企业维简费和高危行业企业安全生产费用企业所得税税前扣除问题的公告</t>
  </si>
  <si>
    <r>
      <rPr>
        <sz val="10"/>
        <color rgb="FF000000"/>
        <rFont val="宋体"/>
        <charset val="134"/>
      </rPr>
      <t>国家税务总局公告</t>
    </r>
    <r>
      <rPr>
        <sz val="10"/>
        <color rgb="FF000000"/>
        <rFont val="Arial"/>
        <charset val="0"/>
      </rPr>
      <t>2011</t>
    </r>
    <r>
      <rPr>
        <sz val="10"/>
        <color rgb="FF000000"/>
        <rFont val="宋体"/>
        <charset val="134"/>
      </rPr>
      <t>年第</t>
    </r>
    <r>
      <rPr>
        <sz val="10"/>
        <color rgb="FF000000"/>
        <rFont val="Arial"/>
        <charset val="0"/>
      </rPr>
      <t>26</t>
    </r>
    <r>
      <rPr>
        <sz val="10"/>
        <color rgb="FF000000"/>
        <rFont val="宋体"/>
        <charset val="134"/>
      </rPr>
      <t>号</t>
    </r>
  </si>
  <si>
    <t>国家税务总局关于企业所得税应纳税所得额若干税务处理问题的公告</t>
  </si>
  <si>
    <r>
      <rPr>
        <sz val="10"/>
        <color rgb="FF000000"/>
        <rFont val="宋体"/>
        <charset val="134"/>
      </rPr>
      <t>国家税务总局公告</t>
    </r>
    <r>
      <rPr>
        <sz val="10"/>
        <color rgb="FF000000"/>
        <rFont val="Arial"/>
        <charset val="0"/>
      </rPr>
      <t>2012</t>
    </r>
    <r>
      <rPr>
        <sz val="10"/>
        <color rgb="FF000000"/>
        <rFont val="宋体"/>
        <charset val="134"/>
      </rPr>
      <t>年第</t>
    </r>
    <r>
      <rPr>
        <sz val="10"/>
        <color rgb="FF000000"/>
        <rFont val="Arial"/>
        <charset val="0"/>
      </rPr>
      <t>15</t>
    </r>
    <r>
      <rPr>
        <sz val="10"/>
        <color rgb="FF000000"/>
        <rFont val="宋体"/>
        <charset val="134"/>
      </rPr>
      <t>号</t>
    </r>
  </si>
  <si>
    <t>国家税务总局关于企业维简费支出企业所得税税前扣除问题的公告</t>
  </si>
  <si>
    <r>
      <rPr>
        <sz val="10"/>
        <color rgb="FF000000"/>
        <rFont val="宋体"/>
        <charset val="134"/>
      </rPr>
      <t>国家税务总局公告</t>
    </r>
    <r>
      <rPr>
        <sz val="10"/>
        <color rgb="FF000000"/>
        <rFont val="Arial"/>
        <charset val="0"/>
      </rPr>
      <t>2013</t>
    </r>
    <r>
      <rPr>
        <sz val="10"/>
        <color rgb="FF000000"/>
        <rFont val="宋体"/>
        <charset val="134"/>
      </rPr>
      <t>年第</t>
    </r>
    <r>
      <rPr>
        <sz val="10"/>
        <color rgb="FF000000"/>
        <rFont val="Arial"/>
        <charset val="0"/>
      </rPr>
      <t>67</t>
    </r>
    <r>
      <rPr>
        <sz val="10"/>
        <color rgb="FF000000"/>
        <rFont val="宋体"/>
        <charset val="134"/>
      </rPr>
      <t>号</t>
    </r>
  </si>
  <si>
    <t>国家税务总局关于居民企业报告境外投资和所得信息有关问题的公告</t>
  </si>
  <si>
    <r>
      <rPr>
        <sz val="10"/>
        <color rgb="FF000000"/>
        <rFont val="宋体"/>
        <charset val="134"/>
      </rPr>
      <t>国家税务总局公告</t>
    </r>
    <r>
      <rPr>
        <sz val="10"/>
        <color rgb="FF000000"/>
        <rFont val="Arial"/>
        <charset val="0"/>
      </rPr>
      <t>2014</t>
    </r>
    <r>
      <rPr>
        <sz val="10"/>
        <color rgb="FF000000"/>
        <rFont val="宋体"/>
        <charset val="134"/>
      </rPr>
      <t>年第</t>
    </r>
    <r>
      <rPr>
        <sz val="10"/>
        <color rgb="FF000000"/>
        <rFont val="Arial"/>
        <charset val="0"/>
      </rPr>
      <t>38</t>
    </r>
    <r>
      <rPr>
        <sz val="10"/>
        <color rgb="FF000000"/>
        <rFont val="宋体"/>
        <charset val="134"/>
      </rPr>
      <t>号</t>
    </r>
  </si>
  <si>
    <t>中共中央组织部、财政部、国家税务总局关于非公有制企业党组织工作经费问题的通知</t>
  </si>
  <si>
    <r>
      <rPr>
        <sz val="10"/>
        <color rgb="FF000000"/>
        <rFont val="宋体"/>
        <charset val="134"/>
      </rPr>
      <t>组通字〔</t>
    </r>
    <r>
      <rPr>
        <sz val="10"/>
        <color rgb="FF000000"/>
        <rFont val="Arial"/>
        <charset val="0"/>
      </rPr>
      <t>2014</t>
    </r>
    <r>
      <rPr>
        <sz val="10"/>
        <color rgb="FF000000"/>
        <rFont val="宋体"/>
        <charset val="134"/>
      </rPr>
      <t>〕</t>
    </r>
    <r>
      <rPr>
        <sz val="10"/>
        <color rgb="FF000000"/>
        <rFont val="Arial"/>
        <charset val="0"/>
      </rPr>
      <t>42</t>
    </r>
    <r>
      <rPr>
        <sz val="10"/>
        <color rgb="FF000000"/>
        <rFont val="宋体"/>
        <charset val="134"/>
      </rPr>
      <t>号</t>
    </r>
  </si>
  <si>
    <t>国家税务总局关于完善关联申报和同期资料管理有关事项的公告</t>
  </si>
  <si>
    <r>
      <rPr>
        <sz val="10"/>
        <color rgb="FF000000"/>
        <rFont val="宋体"/>
        <charset val="134"/>
      </rPr>
      <t>国家税务总局公告</t>
    </r>
    <r>
      <rPr>
        <sz val="10"/>
        <color rgb="FF000000"/>
        <rFont val="Arial"/>
        <charset val="0"/>
      </rPr>
      <t>2016</t>
    </r>
    <r>
      <rPr>
        <sz val="10"/>
        <color rgb="FF000000"/>
        <rFont val="宋体"/>
        <charset val="134"/>
      </rPr>
      <t>年第</t>
    </r>
    <r>
      <rPr>
        <sz val="10"/>
        <color rgb="FF000000"/>
        <rFont val="Arial"/>
        <charset val="0"/>
      </rPr>
      <t>42</t>
    </r>
    <r>
      <rPr>
        <sz val="10"/>
        <color rgb="FF000000"/>
        <rFont val="宋体"/>
        <charset val="134"/>
      </rPr>
      <t>号</t>
    </r>
  </si>
  <si>
    <t>国家税务总局关于完善预约定价安排管理有关事项的公告</t>
  </si>
  <si>
    <r>
      <rPr>
        <sz val="10"/>
        <color rgb="FF000000"/>
        <rFont val="宋体"/>
        <charset val="134"/>
      </rPr>
      <t>国家税务总局公告</t>
    </r>
    <r>
      <rPr>
        <sz val="10"/>
        <color rgb="FF000000"/>
        <rFont val="Arial"/>
        <charset val="0"/>
      </rPr>
      <t>2016</t>
    </r>
    <r>
      <rPr>
        <sz val="10"/>
        <color rgb="FF000000"/>
        <rFont val="宋体"/>
        <charset val="134"/>
      </rPr>
      <t>年第</t>
    </r>
    <r>
      <rPr>
        <sz val="10"/>
        <color rgb="FF000000"/>
        <rFont val="Arial"/>
        <charset val="0"/>
      </rPr>
      <t>64</t>
    </r>
    <r>
      <rPr>
        <sz val="10"/>
        <color rgb="FF000000"/>
        <rFont val="宋体"/>
        <charset val="134"/>
      </rPr>
      <t>号</t>
    </r>
  </si>
  <si>
    <t>国家税务总局关于企业所得税有关问题的公告</t>
  </si>
  <si>
    <r>
      <rPr>
        <sz val="10"/>
        <color rgb="FF000000"/>
        <rFont val="宋体"/>
        <charset val="134"/>
      </rPr>
      <t>国家税务总局公告</t>
    </r>
    <r>
      <rPr>
        <sz val="10"/>
        <color rgb="FF000000"/>
        <rFont val="Arial"/>
        <charset val="0"/>
      </rPr>
      <t>2016</t>
    </r>
    <r>
      <rPr>
        <sz val="10"/>
        <color rgb="FF000000"/>
        <rFont val="宋体"/>
        <charset val="134"/>
      </rPr>
      <t>年第</t>
    </r>
    <r>
      <rPr>
        <sz val="10"/>
        <color rgb="FF000000"/>
        <rFont val="Arial"/>
        <charset val="0"/>
      </rPr>
      <t>80</t>
    </r>
    <r>
      <rPr>
        <sz val="10"/>
        <color rgb="FF000000"/>
        <rFont val="宋体"/>
        <charset val="134"/>
      </rPr>
      <t>号</t>
    </r>
  </si>
  <si>
    <t>财政部关于修订印发《企业会计准则第14号——收入》的通知</t>
  </si>
  <si>
    <r>
      <rPr>
        <sz val="10"/>
        <color rgb="FF000000"/>
        <rFont val="宋体"/>
        <charset val="134"/>
      </rPr>
      <t>财会〔</t>
    </r>
    <r>
      <rPr>
        <sz val="10"/>
        <color rgb="FF000000"/>
        <rFont val="Arial"/>
        <charset val="0"/>
      </rPr>
      <t>2017</t>
    </r>
    <r>
      <rPr>
        <sz val="10"/>
        <color rgb="FF000000"/>
        <rFont val="宋体"/>
        <charset val="134"/>
      </rPr>
      <t>〕</t>
    </r>
    <r>
      <rPr>
        <sz val="10"/>
        <color rgb="FF000000"/>
        <rFont val="Arial"/>
        <charset val="0"/>
      </rPr>
      <t>22</t>
    </r>
    <r>
      <rPr>
        <sz val="10"/>
        <color rgb="FF000000"/>
        <rFont val="宋体"/>
        <charset val="134"/>
      </rPr>
      <t>号</t>
    </r>
  </si>
  <si>
    <t>国家税务总局关于发布《特别纳税调查调整及相互协商程序管理办法》的公告</t>
  </si>
  <si>
    <r>
      <rPr>
        <sz val="10"/>
        <color rgb="FF000000"/>
        <rFont val="宋体"/>
        <charset val="134"/>
      </rPr>
      <t>国家税务总局公告</t>
    </r>
    <r>
      <rPr>
        <sz val="10"/>
        <color rgb="FF000000"/>
        <rFont val="Arial"/>
        <charset val="0"/>
      </rPr>
      <t>2017</t>
    </r>
    <r>
      <rPr>
        <sz val="10"/>
        <color rgb="FF000000"/>
        <rFont val="宋体"/>
        <charset val="134"/>
      </rPr>
      <t>年第</t>
    </r>
    <r>
      <rPr>
        <sz val="10"/>
        <color rgb="FF000000"/>
        <rFont val="Arial"/>
        <charset val="0"/>
      </rPr>
      <t>6</t>
    </r>
    <r>
      <rPr>
        <sz val="10"/>
        <color rgb="FF000000"/>
        <rFont val="宋体"/>
        <charset val="134"/>
      </rPr>
      <t>号</t>
    </r>
  </si>
  <si>
    <t>中共中央组织部、财政部、国务院国资委党委、国家税务总局关于国有企业党组织工作经费问题的通知</t>
  </si>
  <si>
    <r>
      <rPr>
        <sz val="10"/>
        <color rgb="FF000000"/>
        <rFont val="宋体"/>
        <charset val="134"/>
      </rPr>
      <t>组通字〔</t>
    </r>
    <r>
      <rPr>
        <sz val="10"/>
        <color rgb="FF000000"/>
        <rFont val="Arial"/>
        <charset val="0"/>
      </rPr>
      <t>2017</t>
    </r>
    <r>
      <rPr>
        <sz val="10"/>
        <color rgb="FF000000"/>
        <rFont val="宋体"/>
        <charset val="134"/>
      </rPr>
      <t>〕</t>
    </r>
    <r>
      <rPr>
        <sz val="10"/>
        <color rgb="FF000000"/>
        <rFont val="Arial"/>
        <charset val="0"/>
      </rPr>
      <t>38</t>
    </r>
    <r>
      <rPr>
        <sz val="10"/>
        <color rgb="FF000000"/>
        <rFont val="宋体"/>
        <charset val="134"/>
      </rPr>
      <t>号</t>
    </r>
  </si>
  <si>
    <t>国家税务总局关于明确同期资料主体文档提供及管理有关事项的公告</t>
  </si>
  <si>
    <r>
      <rPr>
        <sz val="10"/>
        <color rgb="FF000000"/>
        <rFont val="宋体"/>
        <charset val="134"/>
      </rPr>
      <t>国家税务总局公告</t>
    </r>
    <r>
      <rPr>
        <sz val="10"/>
        <color rgb="FF000000"/>
        <rFont val="Arial"/>
        <charset val="0"/>
      </rPr>
      <t>2018</t>
    </r>
    <r>
      <rPr>
        <sz val="10"/>
        <color rgb="FF000000"/>
        <rFont val="宋体"/>
        <charset val="134"/>
      </rPr>
      <t>年第</t>
    </r>
    <r>
      <rPr>
        <sz val="10"/>
        <color rgb="FF000000"/>
        <rFont val="Arial"/>
        <charset val="0"/>
      </rPr>
      <t>14</t>
    </r>
    <r>
      <rPr>
        <sz val="10"/>
        <color rgb="FF000000"/>
        <rFont val="宋体"/>
        <charset val="134"/>
      </rPr>
      <t>号</t>
    </r>
  </si>
  <si>
    <t>国家税务总局关于责任保险费企业所得税税前扣除有关问题的公告</t>
  </si>
  <si>
    <r>
      <rPr>
        <sz val="10"/>
        <color rgb="FF000000"/>
        <rFont val="宋体"/>
        <charset val="134"/>
      </rPr>
      <t>国家税务总局公告</t>
    </r>
    <r>
      <rPr>
        <sz val="10"/>
        <color rgb="FF000000"/>
        <rFont val="Arial"/>
        <charset val="0"/>
      </rPr>
      <t>2018</t>
    </r>
    <r>
      <rPr>
        <sz val="10"/>
        <color rgb="FF000000"/>
        <rFont val="宋体"/>
        <charset val="134"/>
      </rPr>
      <t>年第</t>
    </r>
    <r>
      <rPr>
        <sz val="10"/>
        <color rgb="FF000000"/>
        <rFont val="Arial"/>
        <charset val="0"/>
      </rPr>
      <t>52</t>
    </r>
    <r>
      <rPr>
        <sz val="10"/>
        <color rgb="FF000000"/>
        <rFont val="宋体"/>
        <charset val="134"/>
      </rPr>
      <t>号</t>
    </r>
  </si>
  <si>
    <t>财政部、税务总局关于永续债企业所得税政策问题的公告</t>
  </si>
  <si>
    <r>
      <rPr>
        <sz val="10"/>
        <color rgb="FF000000"/>
        <rFont val="宋体"/>
        <charset val="134"/>
      </rPr>
      <t>财政部、税务总局公告</t>
    </r>
    <r>
      <rPr>
        <sz val="10"/>
        <color rgb="FF000000"/>
        <rFont val="Arial"/>
        <charset val="0"/>
      </rPr>
      <t>2019</t>
    </r>
    <r>
      <rPr>
        <sz val="10"/>
        <color rgb="FF000000"/>
        <rFont val="宋体"/>
        <charset val="134"/>
      </rPr>
      <t>年第</t>
    </r>
    <r>
      <rPr>
        <sz val="10"/>
        <color rgb="FF000000"/>
        <rFont val="Arial"/>
        <charset val="0"/>
      </rPr>
      <t>64</t>
    </r>
    <r>
      <rPr>
        <sz val="10"/>
        <color rgb="FF000000"/>
        <rFont val="宋体"/>
        <charset val="134"/>
      </rPr>
      <t>号</t>
    </r>
  </si>
  <si>
    <t>财政部、国家税务总局关于保险公司准备金支出企业所得税税前扣除有关政策问题的通知</t>
  </si>
  <si>
    <r>
      <rPr>
        <sz val="10"/>
        <color rgb="FF000000"/>
        <rFont val="宋体"/>
        <charset val="134"/>
      </rPr>
      <t>财税〔</t>
    </r>
    <r>
      <rPr>
        <sz val="10"/>
        <color rgb="FF000000"/>
        <rFont val="Arial"/>
        <charset val="0"/>
      </rPr>
      <t>2016</t>
    </r>
    <r>
      <rPr>
        <sz val="10"/>
        <color rgb="FF000000"/>
        <rFont val="宋体"/>
        <charset val="134"/>
      </rPr>
      <t>〕</t>
    </r>
    <r>
      <rPr>
        <sz val="10"/>
        <color rgb="FF000000"/>
        <rFont val="Arial"/>
        <charset val="0"/>
      </rPr>
      <t>114</t>
    </r>
    <r>
      <rPr>
        <sz val="10"/>
        <color rgb="FF000000"/>
        <rFont val="宋体"/>
        <charset val="134"/>
      </rPr>
      <t>号</t>
    </r>
  </si>
  <si>
    <r>
      <rPr>
        <sz val="10"/>
        <color rgb="FF0563C1"/>
        <rFont val="宋体"/>
        <charset val="0"/>
      </rPr>
      <t>财政部、税务总局关于中小企业融资</t>
    </r>
    <r>
      <rPr>
        <sz val="10"/>
        <color rgb="FF0563C1"/>
        <rFont val="Arial"/>
        <charset val="0"/>
      </rPr>
      <t>(</t>
    </r>
    <r>
      <rPr>
        <sz val="10"/>
        <color rgb="FF0563C1"/>
        <rFont val="宋体"/>
        <charset val="0"/>
      </rPr>
      <t>信用</t>
    </r>
    <r>
      <rPr>
        <sz val="10"/>
        <color rgb="FF0563C1"/>
        <rFont val="Arial"/>
        <charset val="0"/>
      </rPr>
      <t>)</t>
    </r>
    <r>
      <rPr>
        <sz val="10"/>
        <color rgb="FF0563C1"/>
        <rFont val="宋体"/>
        <charset val="0"/>
      </rPr>
      <t>担保机构有关准备金企业所得税税前扣除政策的通知</t>
    </r>
  </si>
  <si>
    <r>
      <rPr>
        <sz val="10"/>
        <color rgb="FF000000"/>
        <rFont val="宋体"/>
        <charset val="134"/>
      </rPr>
      <t>财税〔</t>
    </r>
    <r>
      <rPr>
        <sz val="10"/>
        <color rgb="FF000000"/>
        <rFont val="Arial"/>
        <charset val="134"/>
      </rPr>
      <t>2017</t>
    </r>
    <r>
      <rPr>
        <sz val="10"/>
        <color rgb="FF000000"/>
        <rFont val="宋体"/>
        <charset val="134"/>
      </rPr>
      <t>〕</t>
    </r>
    <r>
      <rPr>
        <sz val="10"/>
        <color rgb="FF000000"/>
        <rFont val="Arial"/>
        <charset val="134"/>
      </rPr>
      <t>22</t>
    </r>
    <r>
      <rPr>
        <sz val="10"/>
        <color rgb="FF000000"/>
        <rFont val="宋体"/>
        <charset val="134"/>
      </rPr>
      <t>号</t>
    </r>
  </si>
  <si>
    <t>财政部、税务总局关于证券行业准备金支出企业所得税税前扣除有关政策问题的通知</t>
  </si>
  <si>
    <r>
      <rPr>
        <sz val="10"/>
        <color rgb="FF000000"/>
        <rFont val="宋体"/>
        <charset val="134"/>
      </rPr>
      <t>财税〔</t>
    </r>
    <r>
      <rPr>
        <sz val="10"/>
        <color rgb="FF000000"/>
        <rFont val="Arial"/>
        <charset val="0"/>
      </rPr>
      <t>2017</t>
    </r>
    <r>
      <rPr>
        <sz val="10"/>
        <color rgb="FF000000"/>
        <rFont val="宋体"/>
        <charset val="134"/>
      </rPr>
      <t>〕</t>
    </r>
    <r>
      <rPr>
        <sz val="10"/>
        <color rgb="FF000000"/>
        <rFont val="Arial"/>
        <charset val="0"/>
      </rPr>
      <t>23</t>
    </r>
    <r>
      <rPr>
        <sz val="10"/>
        <color rgb="FF000000"/>
        <rFont val="宋体"/>
        <charset val="134"/>
      </rPr>
      <t>号</t>
    </r>
  </si>
  <si>
    <t>国家税务总局关于企业所得税若干政策征管口径问题的公告</t>
  </si>
  <si>
    <r>
      <rPr>
        <sz val="10"/>
        <color rgb="FF000000"/>
        <rFont val="宋体"/>
        <charset val="134"/>
      </rPr>
      <t>国家税务总局公告</t>
    </r>
    <r>
      <rPr>
        <sz val="10"/>
        <color rgb="FF000000"/>
        <rFont val="Arial"/>
        <charset val="0"/>
      </rPr>
      <t>2021</t>
    </r>
    <r>
      <rPr>
        <sz val="10"/>
        <color rgb="FF000000"/>
        <rFont val="宋体"/>
        <charset val="134"/>
      </rPr>
      <t>年第</t>
    </r>
    <r>
      <rPr>
        <sz val="10"/>
        <color rgb="FF000000"/>
        <rFont val="Arial"/>
        <charset val="0"/>
      </rPr>
      <t>17</t>
    </r>
    <r>
      <rPr>
        <sz val="10"/>
        <color rgb="FF000000"/>
        <rFont val="宋体"/>
        <charset val="134"/>
      </rPr>
      <t>号</t>
    </r>
  </si>
  <si>
    <t>A105010特定业务纳税调整明细表</t>
  </si>
  <si>
    <t>国家税务总局关于企业处置资产所得税处理问题的通知</t>
  </si>
  <si>
    <r>
      <rPr>
        <sz val="10"/>
        <color rgb="FF000000"/>
        <rFont val="宋体"/>
        <charset val="134"/>
      </rPr>
      <t>国税函〔</t>
    </r>
    <r>
      <rPr>
        <sz val="10"/>
        <color rgb="FF000000"/>
        <rFont val="Arial"/>
        <charset val="0"/>
      </rPr>
      <t>2008</t>
    </r>
    <r>
      <rPr>
        <sz val="10"/>
        <color rgb="FF000000"/>
        <rFont val="宋体"/>
        <charset val="134"/>
      </rPr>
      <t>〕</t>
    </r>
    <r>
      <rPr>
        <sz val="10"/>
        <color rgb="FF000000"/>
        <rFont val="Arial"/>
        <charset val="0"/>
      </rPr>
      <t>828</t>
    </r>
    <r>
      <rPr>
        <sz val="10"/>
        <color rgb="FF000000"/>
        <rFont val="宋体"/>
        <charset val="134"/>
      </rPr>
      <t>号</t>
    </r>
  </si>
  <si>
    <t>国家税务总局关于印发《房地产开发经营业务企业所得税处理办法》的通知</t>
  </si>
  <si>
    <r>
      <rPr>
        <sz val="10"/>
        <color rgb="FF000000"/>
        <rFont val="宋体"/>
        <charset val="134"/>
      </rPr>
      <t>国税发〔</t>
    </r>
    <r>
      <rPr>
        <sz val="10"/>
        <color rgb="FF000000"/>
        <rFont val="Arial"/>
        <charset val="0"/>
      </rPr>
      <t>2009</t>
    </r>
    <r>
      <rPr>
        <sz val="10"/>
        <color rgb="FF000000"/>
        <rFont val="宋体"/>
        <charset val="134"/>
      </rPr>
      <t>〕</t>
    </r>
    <r>
      <rPr>
        <sz val="10"/>
        <color rgb="FF000000"/>
        <rFont val="Arial"/>
        <charset val="0"/>
      </rPr>
      <t>31</t>
    </r>
    <r>
      <rPr>
        <sz val="10"/>
        <color rgb="FF000000"/>
        <rFont val="宋体"/>
        <charset val="134"/>
      </rPr>
      <t>号</t>
    </r>
  </si>
  <si>
    <t>国家税务总局关于房地产开发企业成本对象管理问题的公告</t>
  </si>
  <si>
    <r>
      <rPr>
        <sz val="10"/>
        <color rgb="FF000000"/>
        <rFont val="宋体"/>
        <charset val="134"/>
      </rPr>
      <t>国家税务总局公告</t>
    </r>
    <r>
      <rPr>
        <sz val="10"/>
        <color rgb="FF000000"/>
        <rFont val="Arial"/>
        <charset val="0"/>
      </rPr>
      <t>2014</t>
    </r>
    <r>
      <rPr>
        <sz val="10"/>
        <color rgb="FF000000"/>
        <rFont val="宋体"/>
        <charset val="134"/>
      </rPr>
      <t>年第</t>
    </r>
    <r>
      <rPr>
        <sz val="10"/>
        <color rgb="FF000000"/>
        <rFont val="Arial"/>
        <charset val="0"/>
      </rPr>
      <t>35</t>
    </r>
    <r>
      <rPr>
        <sz val="10"/>
        <color rgb="FF000000"/>
        <rFont val="宋体"/>
        <charset val="134"/>
      </rPr>
      <t>号</t>
    </r>
  </si>
  <si>
    <t>A105020确认收入纳税调整明细表</t>
  </si>
  <si>
    <t>国家税务总局关于确认企业所得税收入若干问题的通知</t>
  </si>
  <si>
    <r>
      <rPr>
        <sz val="10"/>
        <color rgb="FF000000"/>
        <rFont val="宋体"/>
        <charset val="134"/>
      </rPr>
      <t>国税函〔</t>
    </r>
    <r>
      <rPr>
        <sz val="10"/>
        <color rgb="FF000000"/>
        <rFont val="Arial"/>
        <charset val="0"/>
      </rPr>
      <t>2008</t>
    </r>
    <r>
      <rPr>
        <sz val="10"/>
        <color rgb="FF000000"/>
        <rFont val="宋体"/>
        <charset val="134"/>
      </rPr>
      <t>〕</t>
    </r>
    <r>
      <rPr>
        <sz val="10"/>
        <color rgb="FF000000"/>
        <rFont val="Arial"/>
        <charset val="0"/>
      </rPr>
      <t>875</t>
    </r>
    <r>
      <rPr>
        <sz val="10"/>
        <color rgb="FF000000"/>
        <rFont val="宋体"/>
        <charset val="134"/>
      </rPr>
      <t>号</t>
    </r>
  </si>
  <si>
    <t>国家税务总局关于贯彻落实企业所得税法若干税收问题的通知</t>
  </si>
  <si>
    <r>
      <rPr>
        <sz val="10"/>
        <color rgb="FF000000"/>
        <rFont val="宋体"/>
        <charset val="134"/>
      </rPr>
      <t>国税函〔</t>
    </r>
    <r>
      <rPr>
        <sz val="10"/>
        <color rgb="FF000000"/>
        <rFont val="Arial"/>
        <charset val="0"/>
      </rPr>
      <t>2010</t>
    </r>
    <r>
      <rPr>
        <sz val="10"/>
        <color rgb="FF000000"/>
        <rFont val="宋体"/>
        <charset val="134"/>
      </rPr>
      <t>〕</t>
    </r>
    <r>
      <rPr>
        <sz val="10"/>
        <color rgb="FF000000"/>
        <rFont val="Arial"/>
        <charset val="0"/>
      </rPr>
      <t>79</t>
    </r>
    <r>
      <rPr>
        <sz val="10"/>
        <color rgb="FF000000"/>
        <rFont val="宋体"/>
        <charset val="134"/>
      </rPr>
      <t>号</t>
    </r>
  </si>
  <si>
    <t>A105030投资收益纳税调整明细表</t>
  </si>
  <si>
    <t>A105040专项用途财政性资金纳税调整明细表</t>
  </si>
  <si>
    <t>财政部、国家税务总局关于专项用途财政性资金有关企业所得税处理问题的通知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</si>
  <si>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87</t>
    </r>
    <r>
      <rPr>
        <sz val="10"/>
        <color rgb="FF000000"/>
        <rFont val="宋体"/>
        <charset val="134"/>
      </rPr>
      <t>号</t>
    </r>
  </si>
  <si>
    <t>财政部、国家税务总局关于专项用途财政性资金企业所得税处理问题的通知</t>
  </si>
  <si>
    <r>
      <rPr>
        <sz val="10"/>
        <color rgb="FF000000"/>
        <rFont val="宋体"/>
        <charset val="134"/>
      </rPr>
      <t>财税〔</t>
    </r>
    <r>
      <rPr>
        <sz val="10"/>
        <color rgb="FF000000"/>
        <rFont val="Arial"/>
        <charset val="0"/>
      </rPr>
      <t>2011</t>
    </r>
    <r>
      <rPr>
        <sz val="10"/>
        <color rgb="FF000000"/>
        <rFont val="宋体"/>
        <charset val="134"/>
      </rPr>
      <t>〕</t>
    </r>
    <r>
      <rPr>
        <sz val="10"/>
        <color rgb="FF000000"/>
        <rFont val="Arial"/>
        <charset val="0"/>
      </rPr>
      <t>70</t>
    </r>
    <r>
      <rPr>
        <sz val="10"/>
        <color rgb="FF000000"/>
        <rFont val="宋体"/>
        <charset val="134"/>
      </rPr>
      <t>号</t>
    </r>
  </si>
  <si>
    <t>A105050职工薪酬支出及纳税调整明细表</t>
  </si>
  <si>
    <t>国家税务总局关于企业工资薪金及职工福利费扣除问题的通知</t>
  </si>
  <si>
    <r>
      <rPr>
        <sz val="10"/>
        <color rgb="FF000000"/>
        <rFont val="宋体"/>
        <charset val="134"/>
      </rPr>
      <t>国税函〔</t>
    </r>
    <r>
      <rPr>
        <sz val="10"/>
        <color rgb="FF000000"/>
        <rFont val="Arial"/>
        <charset val="0"/>
      </rPr>
      <t>2009</t>
    </r>
    <r>
      <rPr>
        <sz val="10"/>
        <color rgb="FF000000"/>
        <rFont val="宋体"/>
        <charset val="134"/>
      </rPr>
      <t>〕</t>
    </r>
    <r>
      <rPr>
        <sz val="10"/>
        <color rgb="FF000000"/>
        <rFont val="Arial"/>
        <charset val="0"/>
      </rPr>
      <t>3</t>
    </r>
    <r>
      <rPr>
        <sz val="10"/>
        <color rgb="FF000000"/>
        <rFont val="宋体"/>
        <charset val="134"/>
      </rPr>
      <t>号</t>
    </r>
  </si>
  <si>
    <t>财政部、国家税务总局关于扶持动漫产业发展有关税收政策问题的通知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</si>
  <si>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65</t>
    </r>
    <r>
      <rPr>
        <sz val="10"/>
        <color rgb="FF000000"/>
        <rFont val="宋体"/>
        <charset val="134"/>
      </rPr>
      <t>号</t>
    </r>
  </si>
  <si>
    <t>财政部、国家税务总局关于进一步鼓励软件产业和集成电路产业发展企业所得税政策的通知</t>
  </si>
  <si>
    <r>
      <rPr>
        <sz val="10"/>
        <color rgb="FF000000"/>
        <rFont val="宋体"/>
        <charset val="134"/>
      </rPr>
      <t>财税〔</t>
    </r>
    <r>
      <rPr>
        <sz val="10"/>
        <color rgb="FF000000"/>
        <rFont val="Arial"/>
        <charset val="0"/>
      </rPr>
      <t>2012</t>
    </r>
    <r>
      <rPr>
        <sz val="10"/>
        <color rgb="FF000000"/>
        <rFont val="宋体"/>
        <charset val="134"/>
      </rPr>
      <t>〕</t>
    </r>
    <r>
      <rPr>
        <sz val="10"/>
        <color rgb="FF000000"/>
        <rFont val="Arial"/>
        <charset val="0"/>
      </rPr>
      <t>27</t>
    </r>
    <r>
      <rPr>
        <sz val="10"/>
        <color rgb="FF000000"/>
        <rFont val="宋体"/>
        <charset val="134"/>
      </rPr>
      <t>号</t>
    </r>
  </si>
  <si>
    <t>国家税务总局关于我国居民企业实行股权激励计划有关企业所得税处理问题的公告</t>
  </si>
  <si>
    <r>
      <rPr>
        <sz val="10"/>
        <color rgb="FF000000"/>
        <rFont val="宋体"/>
        <charset val="134"/>
      </rPr>
      <t>国家税务总局公告</t>
    </r>
    <r>
      <rPr>
        <sz val="10"/>
        <color rgb="FF000000"/>
        <rFont val="Arial"/>
        <charset val="0"/>
      </rPr>
      <t>2012</t>
    </r>
    <r>
      <rPr>
        <sz val="10"/>
        <color rgb="FF000000"/>
        <rFont val="宋体"/>
        <charset val="134"/>
      </rPr>
      <t>年第</t>
    </r>
    <r>
      <rPr>
        <sz val="10"/>
        <color rgb="FF000000"/>
        <rFont val="Arial"/>
        <charset val="0"/>
      </rPr>
      <t>18</t>
    </r>
    <r>
      <rPr>
        <sz val="10"/>
        <color rgb="FF000000"/>
        <rFont val="宋体"/>
        <charset val="134"/>
      </rPr>
      <t>号</t>
    </r>
  </si>
  <si>
    <t>国家税务总局关于企业工资薪金和职工福利费等支出税前扣除问题的公告</t>
  </si>
  <si>
    <r>
      <rPr>
        <sz val="10"/>
        <color rgb="FF000000"/>
        <rFont val="宋体"/>
        <charset val="134"/>
      </rPr>
      <t>国家税务总局公告</t>
    </r>
    <r>
      <rPr>
        <sz val="10"/>
        <color rgb="FF000000"/>
        <rFont val="Arial"/>
        <charset val="0"/>
      </rPr>
      <t>2015</t>
    </r>
    <r>
      <rPr>
        <sz val="10"/>
        <color rgb="FF000000"/>
        <rFont val="宋体"/>
        <charset val="134"/>
      </rPr>
      <t>年第</t>
    </r>
    <r>
      <rPr>
        <sz val="10"/>
        <color rgb="FF000000"/>
        <rFont val="Arial"/>
        <charset val="0"/>
      </rPr>
      <t>34</t>
    </r>
    <r>
      <rPr>
        <sz val="10"/>
        <color rgb="FF000000"/>
        <rFont val="宋体"/>
        <charset val="134"/>
      </rPr>
      <t>号</t>
    </r>
  </si>
  <si>
    <t>财政部、税务总局关于企业职工教育经费税前扣除政策的通知</t>
  </si>
  <si>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51</t>
    </r>
    <r>
      <rPr>
        <sz val="10"/>
        <color rgb="FF000000"/>
        <rFont val="宋体"/>
        <charset val="134"/>
      </rPr>
      <t>号</t>
    </r>
  </si>
  <si>
    <t>A105060跨年度纳税调整明细表</t>
  </si>
  <si>
    <t>财政部、税务总局关于广告费和业务宣传费支出税前扣除政策的通知</t>
  </si>
  <si>
    <r>
      <rPr>
        <sz val="10"/>
        <color rgb="FF000000"/>
        <rFont val="宋体"/>
        <charset val="134"/>
      </rPr>
      <t>财税〔</t>
    </r>
    <r>
      <rPr>
        <sz val="10"/>
        <color rgb="FF000000"/>
        <rFont val="Arial"/>
        <charset val="0"/>
      </rPr>
      <t>2017</t>
    </r>
    <r>
      <rPr>
        <sz val="10"/>
        <color rgb="FF000000"/>
        <rFont val="宋体"/>
        <charset val="134"/>
      </rPr>
      <t>〕</t>
    </r>
    <r>
      <rPr>
        <sz val="10"/>
        <color rgb="FF000000"/>
        <rFont val="Arial"/>
        <charset val="0"/>
      </rPr>
      <t>41</t>
    </r>
    <r>
      <rPr>
        <sz val="10"/>
        <color rgb="FF000000"/>
        <rFont val="宋体"/>
        <charset val="134"/>
      </rPr>
      <t>号</t>
    </r>
  </si>
  <si>
    <t>财政部、税务总局关于保险企业手续费及佣金支出税前扣除政策的公告</t>
  </si>
  <si>
    <r>
      <rPr>
        <sz val="10"/>
        <color rgb="FF000000"/>
        <rFont val="宋体"/>
        <charset val="134"/>
      </rPr>
      <t>财政部、税务总局公告</t>
    </r>
    <r>
      <rPr>
        <sz val="10"/>
        <color rgb="FF000000"/>
        <rFont val="Arial"/>
        <charset val="0"/>
      </rPr>
      <t>2019</t>
    </r>
    <r>
      <rPr>
        <sz val="10"/>
        <color rgb="FF000000"/>
        <rFont val="宋体"/>
        <charset val="134"/>
      </rPr>
      <t>年第</t>
    </r>
    <r>
      <rPr>
        <sz val="10"/>
        <color rgb="FF000000"/>
        <rFont val="Arial"/>
        <charset val="0"/>
      </rPr>
      <t>72</t>
    </r>
    <r>
      <rPr>
        <sz val="10"/>
        <color rgb="FF000000"/>
        <rFont val="宋体"/>
        <charset val="134"/>
      </rPr>
      <t>号</t>
    </r>
  </si>
  <si>
    <t>A105070捐赠支出及纳税调整明细表</t>
  </si>
  <si>
    <r>
      <rPr>
        <sz val="10"/>
        <color rgb="FF0563C1"/>
        <rFont val="宋体"/>
        <charset val="0"/>
      </rPr>
      <t>财政部、税务总局、海关总署关于北京</t>
    </r>
    <r>
      <rPr>
        <sz val="10"/>
        <color rgb="FF0563C1"/>
        <rFont val="Arial"/>
        <charset val="0"/>
      </rPr>
      <t>2022</t>
    </r>
    <r>
      <rPr>
        <sz val="10"/>
        <color rgb="FF0563C1"/>
        <rFont val="宋体"/>
        <charset val="0"/>
      </rPr>
      <t>年冬奥会和冬残奥会税收政策的通知</t>
    </r>
  </si>
  <si>
    <r>
      <rPr>
        <sz val="10"/>
        <color rgb="FF000000"/>
        <rFont val="宋体"/>
        <charset val="134"/>
      </rPr>
      <t>财税〔</t>
    </r>
    <r>
      <rPr>
        <sz val="10"/>
        <color rgb="FF000000"/>
        <rFont val="Arial"/>
        <charset val="0"/>
      </rPr>
      <t>2017</t>
    </r>
    <r>
      <rPr>
        <sz val="10"/>
        <color rgb="FF000000"/>
        <rFont val="宋体"/>
        <charset val="134"/>
      </rPr>
      <t>〕</t>
    </r>
    <r>
      <rPr>
        <sz val="10"/>
        <color rgb="FF000000"/>
        <rFont val="Arial"/>
        <charset val="0"/>
      </rPr>
      <t>60</t>
    </r>
    <r>
      <rPr>
        <sz val="10"/>
        <color rgb="FF000000"/>
        <rFont val="宋体"/>
        <charset val="134"/>
      </rPr>
      <t>号</t>
    </r>
  </si>
  <si>
    <t>财政部、国家税务总局关于公益性捐赠支出企业所得税税前结转扣除有关政策的通知</t>
  </si>
  <si>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15</t>
    </r>
    <r>
      <rPr>
        <sz val="10"/>
        <color rgb="FF000000"/>
        <rFont val="宋体"/>
        <charset val="134"/>
      </rPr>
      <t>号</t>
    </r>
  </si>
  <si>
    <t>财政部、税务总局、国务院扶贫办关于企业扶贫捐赠所得税税前扣除政策的公告</t>
  </si>
  <si>
    <r>
      <rPr>
        <sz val="10"/>
        <color rgb="FF000000"/>
        <rFont val="宋体"/>
        <charset val="134"/>
      </rPr>
      <t>财政部、税务总局、国务院扶贫办公告</t>
    </r>
    <r>
      <rPr>
        <sz val="10"/>
        <color rgb="FF000000"/>
        <rFont val="Arial"/>
        <charset val="0"/>
      </rPr>
      <t>2019</t>
    </r>
    <r>
      <rPr>
        <sz val="10"/>
        <color rgb="FF000000"/>
        <rFont val="宋体"/>
        <charset val="134"/>
      </rPr>
      <t>年第</t>
    </r>
    <r>
      <rPr>
        <sz val="10"/>
        <color rgb="FF000000"/>
        <rFont val="Arial"/>
        <charset val="0"/>
      </rPr>
      <t>49</t>
    </r>
    <r>
      <rPr>
        <sz val="10"/>
        <color rgb="FF000000"/>
        <rFont val="宋体"/>
        <charset val="134"/>
      </rPr>
      <t>号</t>
    </r>
  </si>
  <si>
    <t>财政部、税务总局关于公共租赁住房税收优惠政策的公告</t>
  </si>
  <si>
    <r>
      <rPr>
        <sz val="10"/>
        <color rgb="FF000000"/>
        <rFont val="宋体"/>
        <charset val="134"/>
      </rPr>
      <t>财政部、税务总局公告</t>
    </r>
    <r>
      <rPr>
        <sz val="10"/>
        <color rgb="FF000000"/>
        <rFont val="Arial"/>
        <charset val="0"/>
      </rPr>
      <t>2019</t>
    </r>
    <r>
      <rPr>
        <sz val="10"/>
        <color rgb="FF000000"/>
        <rFont val="宋体"/>
        <charset val="134"/>
      </rPr>
      <t>年第</t>
    </r>
    <r>
      <rPr>
        <sz val="10"/>
        <color rgb="FF000000"/>
        <rFont val="Arial"/>
        <charset val="0"/>
      </rPr>
      <t>61</t>
    </r>
    <r>
      <rPr>
        <sz val="10"/>
        <color rgb="FF000000"/>
        <rFont val="宋体"/>
        <charset val="134"/>
      </rPr>
      <t>号</t>
    </r>
  </si>
  <si>
    <t>财政部、税务总局关于支持新型冠状病毒感染的肺炎疫情防控有关捐赠税收政策的公告</t>
  </si>
  <si>
    <r>
      <rPr>
        <sz val="10"/>
        <color rgb="FF000000"/>
        <rFont val="宋体"/>
        <charset val="134"/>
      </rPr>
      <t>财政部、税务总局公告</t>
    </r>
    <r>
      <rPr>
        <sz val="10"/>
        <color rgb="FF000000"/>
        <rFont val="Arial"/>
        <charset val="0"/>
      </rPr>
      <t>2020</t>
    </r>
    <r>
      <rPr>
        <sz val="10"/>
        <color rgb="FF000000"/>
        <rFont val="宋体"/>
        <charset val="134"/>
      </rPr>
      <t>年第</t>
    </r>
    <r>
      <rPr>
        <sz val="10"/>
        <color rgb="FF000000"/>
        <rFont val="Arial"/>
        <charset val="0"/>
      </rPr>
      <t>9</t>
    </r>
    <r>
      <rPr>
        <sz val="10"/>
        <color rgb="FF000000"/>
        <rFont val="宋体"/>
        <charset val="134"/>
      </rPr>
      <t>号</t>
    </r>
  </si>
  <si>
    <t>财政部税务总局关于支持疫情防控保供等税费政策实施期限的公告</t>
  </si>
  <si>
    <r>
      <rPr>
        <sz val="10"/>
        <color rgb="FF000000"/>
        <rFont val="宋体"/>
        <charset val="134"/>
      </rPr>
      <t>财政部、税务总局公告</t>
    </r>
    <r>
      <rPr>
        <sz val="10"/>
        <color rgb="FF000000"/>
        <rFont val="Arial"/>
        <charset val="0"/>
      </rPr>
      <t>2020</t>
    </r>
    <r>
      <rPr>
        <sz val="10"/>
        <color rgb="FF000000"/>
        <rFont val="宋体"/>
        <charset val="134"/>
      </rPr>
      <t>年第</t>
    </r>
    <r>
      <rPr>
        <sz val="10"/>
        <color rgb="FF000000"/>
        <rFont val="Arial"/>
        <charset val="0"/>
      </rPr>
      <t>28</t>
    </r>
    <r>
      <rPr>
        <sz val="10"/>
        <color rgb="FF000000"/>
        <rFont val="宋体"/>
        <charset val="134"/>
      </rPr>
      <t>号</t>
    </r>
  </si>
  <si>
    <t>财政部、税务总局、海关总署关于杭州亚运会和亚残运会税收政策的公告</t>
  </si>
  <si>
    <r>
      <rPr>
        <sz val="10"/>
        <color rgb="FF000000"/>
        <rFont val="宋体"/>
        <charset val="134"/>
      </rPr>
      <t>财政部、税务总局、海关总署公告</t>
    </r>
    <r>
      <rPr>
        <sz val="10"/>
        <color rgb="FF000000"/>
        <rFont val="Arial"/>
        <charset val="0"/>
      </rPr>
      <t>2020</t>
    </r>
    <r>
      <rPr>
        <sz val="10"/>
        <color rgb="FF000000"/>
        <rFont val="宋体"/>
        <charset val="134"/>
      </rPr>
      <t>年第</t>
    </r>
    <r>
      <rPr>
        <sz val="10"/>
        <color rgb="FF000000"/>
        <rFont val="Arial"/>
        <charset val="0"/>
      </rPr>
      <t>18</t>
    </r>
    <r>
      <rPr>
        <sz val="10"/>
        <color rgb="FF000000"/>
        <rFont val="宋体"/>
        <charset val="134"/>
      </rPr>
      <t>号</t>
    </r>
  </si>
  <si>
    <r>
      <rPr>
        <sz val="10"/>
        <color rgb="FF0563C1"/>
        <rFont val="宋体"/>
        <charset val="134"/>
      </rPr>
      <t>财政部、税务总局、民政部关于公益性捐赠扣除有关事项的公告</t>
    </r>
  </si>
  <si>
    <r>
      <rPr>
        <sz val="10"/>
        <color rgb="FF000000"/>
        <rFont val="宋体"/>
        <charset val="134"/>
      </rPr>
      <t>财政部、税务总局、民政部公告</t>
    </r>
    <r>
      <rPr>
        <sz val="10"/>
        <color rgb="FF000000"/>
        <rFont val="Arial"/>
        <charset val="0"/>
      </rPr>
      <t>2020</t>
    </r>
    <r>
      <rPr>
        <sz val="10"/>
        <color rgb="FF000000"/>
        <rFont val="宋体"/>
        <charset val="134"/>
      </rPr>
      <t>年第</t>
    </r>
    <r>
      <rPr>
        <sz val="10"/>
        <color rgb="FF000000"/>
        <rFont val="Arial"/>
        <charset val="0"/>
      </rPr>
      <t>27</t>
    </r>
    <r>
      <rPr>
        <sz val="10"/>
        <color rgb="FF000000"/>
        <rFont val="宋体"/>
        <charset val="134"/>
      </rPr>
      <t>号</t>
    </r>
  </si>
  <si>
    <t>财政部、税务总局、民政部关于公益性捐赠税前扣除资格确认有关衔接事项的公告</t>
  </si>
  <si>
    <r>
      <rPr>
        <sz val="10"/>
        <color rgb="FF000000"/>
        <rFont val="宋体"/>
        <charset val="134"/>
      </rPr>
      <t>财政部、税务总局、民政部公告</t>
    </r>
    <r>
      <rPr>
        <sz val="10"/>
        <color rgb="FF000000"/>
        <rFont val="Arial"/>
        <charset val="0"/>
      </rPr>
      <t>2021</t>
    </r>
    <r>
      <rPr>
        <sz val="10"/>
        <color rgb="FF000000"/>
        <rFont val="宋体"/>
        <charset val="134"/>
      </rPr>
      <t>年第</t>
    </r>
    <r>
      <rPr>
        <sz val="10"/>
        <color rgb="FF000000"/>
        <rFont val="Arial"/>
        <charset val="0"/>
      </rPr>
      <t>3</t>
    </r>
    <r>
      <rPr>
        <sz val="10"/>
        <color rgb="FF000000"/>
        <rFont val="宋体"/>
        <charset val="134"/>
      </rPr>
      <t>号</t>
    </r>
  </si>
  <si>
    <t>财政部、税务总局、人力资源社会保障部、国家乡村振兴局关于延长部分扶贫税收优惠政策执行期限的公告</t>
  </si>
  <si>
    <r>
      <rPr>
        <sz val="10"/>
        <color rgb="FF000000"/>
        <rFont val="宋体"/>
        <charset val="134"/>
      </rPr>
      <t>财政部、税务总局、人力资源社会保障部、国家乡村振兴局公告</t>
    </r>
    <r>
      <rPr>
        <sz val="10"/>
        <color rgb="FF000000"/>
        <rFont val="Arial"/>
        <charset val="0"/>
      </rPr>
      <t>2021</t>
    </r>
    <r>
      <rPr>
        <sz val="10"/>
        <color rgb="FF000000"/>
        <rFont val="宋体"/>
        <charset val="134"/>
      </rPr>
      <t>年第</t>
    </r>
    <r>
      <rPr>
        <sz val="10"/>
        <color rgb="FF000000"/>
        <rFont val="Arial"/>
        <charset val="0"/>
      </rPr>
      <t>18</t>
    </r>
    <r>
      <rPr>
        <sz val="10"/>
        <color rgb="FF000000"/>
        <rFont val="宋体"/>
        <charset val="134"/>
      </rPr>
      <t>号</t>
    </r>
  </si>
  <si>
    <t>财政部、税务总局关于通过公益性群众团体的公益性捐赠税前扣除有关事项的公告</t>
  </si>
  <si>
    <r>
      <rPr>
        <sz val="10"/>
        <color rgb="FF000000"/>
        <rFont val="宋体"/>
        <charset val="134"/>
      </rPr>
      <t>财政部、税务总局公告</t>
    </r>
    <r>
      <rPr>
        <sz val="10"/>
        <color rgb="FF000000"/>
        <rFont val="Arial"/>
        <charset val="0"/>
      </rPr>
      <t>2021</t>
    </r>
    <r>
      <rPr>
        <sz val="10"/>
        <color rgb="FF000000"/>
        <rFont val="宋体"/>
        <charset val="134"/>
      </rPr>
      <t>年第</t>
    </r>
    <r>
      <rPr>
        <sz val="10"/>
        <color rgb="FF000000"/>
        <rFont val="Arial"/>
        <charset val="0"/>
      </rPr>
      <t>20</t>
    </r>
    <r>
      <rPr>
        <sz val="10"/>
        <color rgb="FF000000"/>
        <rFont val="宋体"/>
        <charset val="134"/>
      </rPr>
      <t>号</t>
    </r>
  </si>
  <si>
    <t>A105080资产折旧、摊销及纳税调整明细表</t>
  </si>
  <si>
    <t>国家税务总局关于企业固定资产加速折旧所得税处理有关问题的通知</t>
  </si>
  <si>
    <r>
      <rPr>
        <sz val="10"/>
        <color rgb="FF000000"/>
        <rFont val="宋体"/>
        <charset val="134"/>
      </rPr>
      <t>国税发〔</t>
    </r>
    <r>
      <rPr>
        <sz val="10"/>
        <color rgb="FF000000"/>
        <rFont val="Arial"/>
        <charset val="0"/>
      </rPr>
      <t>2009</t>
    </r>
    <r>
      <rPr>
        <sz val="10"/>
        <color rgb="FF000000"/>
        <rFont val="宋体"/>
        <charset val="134"/>
      </rPr>
      <t>〕</t>
    </r>
    <r>
      <rPr>
        <sz val="10"/>
        <color rgb="FF000000"/>
        <rFont val="Arial"/>
        <charset val="0"/>
      </rPr>
      <t>81</t>
    </r>
    <r>
      <rPr>
        <sz val="10"/>
        <color rgb="FF000000"/>
        <rFont val="宋体"/>
        <charset val="134"/>
      </rPr>
      <t>号</t>
    </r>
  </si>
  <si>
    <t>国家税务总局关于融资性售后回租业务中承租方出售资产行为有关税收问题的公告</t>
  </si>
  <si>
    <r>
      <rPr>
        <sz val="10"/>
        <color rgb="FF000000"/>
        <rFont val="宋体"/>
        <charset val="134"/>
      </rPr>
      <t>国家税务总局公告</t>
    </r>
    <r>
      <rPr>
        <sz val="10"/>
        <color rgb="FF000000"/>
        <rFont val="Arial"/>
        <charset val="134"/>
      </rPr>
      <t>2010</t>
    </r>
    <r>
      <rPr>
        <sz val="10"/>
        <color rgb="FF000000"/>
        <rFont val="宋体"/>
        <charset val="134"/>
      </rPr>
      <t>年第</t>
    </r>
    <r>
      <rPr>
        <sz val="10"/>
        <color rgb="FF000000"/>
        <rFont val="Arial"/>
        <charset val="134"/>
      </rPr>
      <t>13</t>
    </r>
    <r>
      <rPr>
        <sz val="10"/>
        <color rgb="FF000000"/>
        <rFont val="宋体"/>
        <charset val="134"/>
      </rPr>
      <t>号</t>
    </r>
  </si>
  <si>
    <t>国家税务总局关于企业所得税若干问题的公告</t>
  </si>
  <si>
    <r>
      <rPr>
        <sz val="10"/>
        <color rgb="FF000000"/>
        <rFont val="宋体"/>
        <charset val="134"/>
      </rPr>
      <t>国家税务总局公告</t>
    </r>
    <r>
      <rPr>
        <sz val="10"/>
        <color rgb="FF000000"/>
        <rFont val="Arial"/>
        <charset val="0"/>
      </rPr>
      <t>2011</t>
    </r>
    <r>
      <rPr>
        <sz val="10"/>
        <color rgb="FF000000"/>
        <rFont val="宋体"/>
        <charset val="134"/>
      </rPr>
      <t>年第</t>
    </r>
    <r>
      <rPr>
        <sz val="10"/>
        <color rgb="FF000000"/>
        <rFont val="Arial"/>
        <charset val="0"/>
      </rPr>
      <t>34</t>
    </r>
    <r>
      <rPr>
        <sz val="10"/>
        <color rgb="FF000000"/>
        <rFont val="宋体"/>
        <charset val="134"/>
      </rPr>
      <t>号</t>
    </r>
  </si>
  <si>
    <t>国家税务总局关于发布《企业所得税政策性搬迁所得税管理办法》的公告</t>
  </si>
  <si>
    <r>
      <rPr>
        <sz val="10"/>
        <color rgb="FF000000"/>
        <rFont val="宋体"/>
        <charset val="134"/>
      </rPr>
      <t>国家税务总局公告</t>
    </r>
    <r>
      <rPr>
        <sz val="10"/>
        <color rgb="FF000000"/>
        <rFont val="Arial"/>
        <charset val="0"/>
      </rPr>
      <t>2012</t>
    </r>
    <r>
      <rPr>
        <sz val="10"/>
        <color rgb="FF000000"/>
        <rFont val="宋体"/>
        <charset val="134"/>
      </rPr>
      <t>年第</t>
    </r>
    <r>
      <rPr>
        <sz val="10"/>
        <color rgb="FF000000"/>
        <rFont val="Arial"/>
        <charset val="0"/>
      </rPr>
      <t>40</t>
    </r>
    <r>
      <rPr>
        <sz val="10"/>
        <color rgb="FF000000"/>
        <rFont val="宋体"/>
        <charset val="134"/>
      </rPr>
      <t>号</t>
    </r>
  </si>
  <si>
    <t>财政部、国家税务总局关于完善固定资产加速折旧税收政策有关问题的通知</t>
  </si>
  <si>
    <r>
      <rPr>
        <sz val="10"/>
        <color rgb="FF000000"/>
        <rFont val="宋体"/>
        <charset val="134"/>
      </rPr>
      <t>财税〔</t>
    </r>
    <r>
      <rPr>
        <sz val="10"/>
        <color rgb="FF000000"/>
        <rFont val="Arial"/>
        <charset val="134"/>
      </rPr>
      <t>2014</t>
    </r>
    <r>
      <rPr>
        <sz val="10"/>
        <color rgb="FF000000"/>
        <rFont val="宋体"/>
        <charset val="134"/>
      </rPr>
      <t>〕</t>
    </r>
    <r>
      <rPr>
        <sz val="10"/>
        <color rgb="FF000000"/>
        <rFont val="Arial"/>
        <charset val="134"/>
      </rPr>
      <t>75</t>
    </r>
    <r>
      <rPr>
        <sz val="10"/>
        <color rgb="FF000000"/>
        <rFont val="宋体"/>
        <charset val="134"/>
      </rPr>
      <t>号</t>
    </r>
  </si>
  <si>
    <t>国家税务总局关于企业所得税应纳税所得额若干问题的公告</t>
  </si>
  <si>
    <r>
      <rPr>
        <sz val="10"/>
        <color rgb="FF000000"/>
        <rFont val="宋体"/>
        <charset val="134"/>
      </rPr>
      <t>国家税务总局公告</t>
    </r>
    <r>
      <rPr>
        <sz val="10"/>
        <color rgb="FF000000"/>
        <rFont val="Arial"/>
        <charset val="0"/>
      </rPr>
      <t>2014</t>
    </r>
    <r>
      <rPr>
        <sz val="10"/>
        <color rgb="FF000000"/>
        <rFont val="宋体"/>
        <charset val="134"/>
      </rPr>
      <t>年第</t>
    </r>
    <r>
      <rPr>
        <sz val="10"/>
        <color rgb="FF000000"/>
        <rFont val="Arial"/>
        <charset val="0"/>
      </rPr>
      <t>29</t>
    </r>
    <r>
      <rPr>
        <sz val="10"/>
        <color rgb="FF000000"/>
        <rFont val="宋体"/>
        <charset val="134"/>
      </rPr>
      <t>号</t>
    </r>
  </si>
  <si>
    <r>
      <rPr>
        <sz val="10"/>
        <color rgb="FF0563C1"/>
        <rFont val="宋体"/>
        <charset val="134"/>
      </rPr>
      <t>国家税务总局关于固定资产加速折旧税收政策有关问题的公告</t>
    </r>
  </si>
  <si>
    <r>
      <rPr>
        <sz val="10"/>
        <color rgb="FF000000"/>
        <rFont val="宋体"/>
        <charset val="134"/>
      </rPr>
      <t>国家税务总局公告</t>
    </r>
    <r>
      <rPr>
        <sz val="10"/>
        <color rgb="FF000000"/>
        <rFont val="Arial"/>
        <charset val="0"/>
      </rPr>
      <t>2014</t>
    </r>
    <r>
      <rPr>
        <sz val="10"/>
        <color rgb="FF000000"/>
        <rFont val="宋体"/>
        <charset val="134"/>
      </rPr>
      <t>年第</t>
    </r>
    <r>
      <rPr>
        <sz val="10"/>
        <color rgb="FF000000"/>
        <rFont val="Arial"/>
        <charset val="0"/>
      </rPr>
      <t>64</t>
    </r>
    <r>
      <rPr>
        <sz val="10"/>
        <color rgb="FF000000"/>
        <rFont val="宋体"/>
        <charset val="134"/>
      </rPr>
      <t>号</t>
    </r>
  </si>
  <si>
    <t>财政部、国家税务总局关于进一步完善固定资产加速折旧企业所得税政策的通知</t>
  </si>
  <si>
    <r>
      <rPr>
        <sz val="10"/>
        <color rgb="FF000000"/>
        <rFont val="宋体"/>
        <charset val="134"/>
      </rPr>
      <t>财税〔</t>
    </r>
    <r>
      <rPr>
        <sz val="10"/>
        <color rgb="FF000000"/>
        <rFont val="Arial"/>
        <charset val="0"/>
      </rPr>
      <t>2015</t>
    </r>
    <r>
      <rPr>
        <sz val="10"/>
        <color rgb="FF000000"/>
        <rFont val="宋体"/>
        <charset val="134"/>
      </rPr>
      <t>〕</t>
    </r>
    <r>
      <rPr>
        <sz val="10"/>
        <color rgb="FF000000"/>
        <rFont val="Arial"/>
        <charset val="0"/>
      </rPr>
      <t>106</t>
    </r>
    <r>
      <rPr>
        <sz val="10"/>
        <color rgb="FF000000"/>
        <rFont val="宋体"/>
        <charset val="134"/>
      </rPr>
      <t>号</t>
    </r>
  </si>
  <si>
    <t>国家税务总局关于进一步完善固定资产加速折旧企业所得税政策有关问题的公告</t>
  </si>
  <si>
    <r>
      <rPr>
        <sz val="10"/>
        <color rgb="FF000000"/>
        <rFont val="宋体"/>
        <charset val="134"/>
      </rPr>
      <t>国家税务总局公告</t>
    </r>
    <r>
      <rPr>
        <sz val="10"/>
        <color rgb="FF000000"/>
        <rFont val="Arial"/>
        <charset val="0"/>
      </rPr>
      <t>2015</t>
    </r>
    <r>
      <rPr>
        <sz val="10"/>
        <color rgb="FF000000"/>
        <rFont val="宋体"/>
        <charset val="134"/>
      </rPr>
      <t>年第</t>
    </r>
    <r>
      <rPr>
        <sz val="10"/>
        <color rgb="FF000000"/>
        <rFont val="Arial"/>
        <charset val="0"/>
      </rPr>
      <t>68</t>
    </r>
    <r>
      <rPr>
        <sz val="10"/>
        <color rgb="FF000000"/>
        <rFont val="宋体"/>
        <charset val="134"/>
      </rPr>
      <t>号</t>
    </r>
  </si>
  <si>
    <t>国家税务总局关于全民所有制企业公司制改制企业所得税处理问题的公告</t>
  </si>
  <si>
    <r>
      <rPr>
        <sz val="10"/>
        <color rgb="FF000000"/>
        <rFont val="宋体"/>
        <charset val="134"/>
      </rPr>
      <t>国家税务总局公告</t>
    </r>
    <r>
      <rPr>
        <sz val="10"/>
        <color rgb="FF000000"/>
        <rFont val="Arial"/>
        <charset val="0"/>
      </rPr>
      <t>2017</t>
    </r>
    <r>
      <rPr>
        <sz val="10"/>
        <color rgb="FF000000"/>
        <rFont val="宋体"/>
        <charset val="134"/>
      </rPr>
      <t>年第</t>
    </r>
    <r>
      <rPr>
        <sz val="10"/>
        <color rgb="FF000000"/>
        <rFont val="Arial"/>
        <charset val="0"/>
      </rPr>
      <t>34</t>
    </r>
    <r>
      <rPr>
        <sz val="10"/>
        <color rgb="FF000000"/>
        <rFont val="宋体"/>
        <charset val="134"/>
      </rPr>
      <t>号</t>
    </r>
  </si>
  <si>
    <t>财政部、税务总局关于设备器具扣除有关企业所得税政策的通知</t>
  </si>
  <si>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54</t>
    </r>
    <r>
      <rPr>
        <sz val="10"/>
        <color rgb="FF000000"/>
        <rFont val="宋体"/>
        <charset val="134"/>
      </rPr>
      <t>号</t>
    </r>
  </si>
  <si>
    <t>国家税务总局关于设备器具扣除有关企业所得税政策执行问题的公告</t>
  </si>
  <si>
    <r>
      <rPr>
        <sz val="10"/>
        <color rgb="FF000000"/>
        <rFont val="宋体"/>
        <charset val="134"/>
      </rPr>
      <t>国家税务总局公告</t>
    </r>
    <r>
      <rPr>
        <sz val="10"/>
        <color rgb="FF000000"/>
        <rFont val="Arial"/>
        <charset val="0"/>
      </rPr>
      <t>2018</t>
    </r>
    <r>
      <rPr>
        <sz val="10"/>
        <color rgb="FF000000"/>
        <rFont val="宋体"/>
        <charset val="134"/>
      </rPr>
      <t>年第</t>
    </r>
    <r>
      <rPr>
        <sz val="10"/>
        <color rgb="FF000000"/>
        <rFont val="Arial"/>
        <charset val="0"/>
      </rPr>
      <t>46</t>
    </r>
    <r>
      <rPr>
        <sz val="10"/>
        <color rgb="FF000000"/>
        <rFont val="宋体"/>
        <charset val="134"/>
      </rPr>
      <t>号</t>
    </r>
  </si>
  <si>
    <t>财政部、税务总局关于扩大固定资产加速折旧优惠政策适用范围的公告</t>
  </si>
  <si>
    <r>
      <rPr>
        <sz val="10"/>
        <color rgb="FF000000"/>
        <rFont val="宋体"/>
        <charset val="134"/>
      </rPr>
      <t>财政部、税务总局公告</t>
    </r>
    <r>
      <rPr>
        <sz val="10"/>
        <color rgb="FF000000"/>
        <rFont val="Arial"/>
        <charset val="0"/>
      </rPr>
      <t>2019</t>
    </r>
    <r>
      <rPr>
        <sz val="10"/>
        <color rgb="FF000000"/>
        <rFont val="宋体"/>
        <charset val="134"/>
      </rPr>
      <t>年第</t>
    </r>
    <r>
      <rPr>
        <sz val="10"/>
        <color rgb="FF000000"/>
        <rFont val="Arial"/>
        <charset val="0"/>
      </rPr>
      <t>66</t>
    </r>
    <r>
      <rPr>
        <sz val="10"/>
        <color rgb="FF000000"/>
        <rFont val="宋体"/>
        <charset val="134"/>
      </rPr>
      <t>号</t>
    </r>
  </si>
  <si>
    <t>财政部、税务总局关于支持新型冠状病毒感染的肺炎疫情防控有关税收政策的公告</t>
  </si>
  <si>
    <r>
      <rPr>
        <sz val="10"/>
        <color rgb="FF000000"/>
        <rFont val="宋体"/>
        <charset val="134"/>
      </rPr>
      <t>财政部、税务总局公告</t>
    </r>
    <r>
      <rPr>
        <sz val="10"/>
        <color rgb="FF000000"/>
        <rFont val="Arial"/>
        <charset val="0"/>
      </rPr>
      <t>2020</t>
    </r>
    <r>
      <rPr>
        <sz val="10"/>
        <color rgb="FF000000"/>
        <rFont val="宋体"/>
        <charset val="134"/>
      </rPr>
      <t>年第</t>
    </r>
    <r>
      <rPr>
        <sz val="10"/>
        <color rgb="FF000000"/>
        <rFont val="Arial"/>
        <charset val="0"/>
      </rPr>
      <t>8</t>
    </r>
    <r>
      <rPr>
        <sz val="10"/>
        <color rgb="FF000000"/>
        <rFont val="宋体"/>
        <charset val="134"/>
      </rPr>
      <t>号</t>
    </r>
  </si>
  <si>
    <r>
      <rPr>
        <sz val="10"/>
        <color rgb="FF0563C1"/>
        <rFont val="宋体"/>
        <charset val="134"/>
      </rPr>
      <t>财政部、税务总局关于海南自由贸易港企业所得税优惠政策的通知</t>
    </r>
  </si>
  <si>
    <r>
      <rPr>
        <sz val="10"/>
        <color rgb="FF000000"/>
        <rFont val="宋体"/>
        <charset val="134"/>
      </rPr>
      <t>财税〔</t>
    </r>
    <r>
      <rPr>
        <sz val="10"/>
        <color rgb="FF000000"/>
        <rFont val="Arial"/>
        <charset val="0"/>
      </rPr>
      <t>2020</t>
    </r>
    <r>
      <rPr>
        <sz val="10"/>
        <color rgb="FF000000"/>
        <rFont val="宋体"/>
        <charset val="134"/>
      </rPr>
      <t>〕</t>
    </r>
    <r>
      <rPr>
        <sz val="10"/>
        <color rgb="FF000000"/>
        <rFont val="Arial"/>
        <charset val="0"/>
      </rPr>
      <t>31</t>
    </r>
    <r>
      <rPr>
        <sz val="10"/>
        <color rgb="FF000000"/>
        <rFont val="宋体"/>
        <charset val="134"/>
      </rPr>
      <t>号</t>
    </r>
  </si>
  <si>
    <t>财政部、税务总局关于延长部分税收优惠政策执行期限的公告</t>
  </si>
  <si>
    <r>
      <rPr>
        <sz val="10"/>
        <color rgb="FF000000"/>
        <rFont val="宋体"/>
        <charset val="134"/>
      </rPr>
      <t>财政部、税务总局公告</t>
    </r>
    <r>
      <rPr>
        <sz val="10"/>
        <color rgb="FF000000"/>
        <rFont val="Arial"/>
        <charset val="0"/>
      </rPr>
      <t>2021</t>
    </r>
    <r>
      <rPr>
        <sz val="10"/>
        <color rgb="FF000000"/>
        <rFont val="宋体"/>
        <charset val="134"/>
      </rPr>
      <t>年第</t>
    </r>
    <r>
      <rPr>
        <sz val="10"/>
        <color rgb="FF000000"/>
        <rFont val="Arial"/>
        <charset val="0"/>
      </rPr>
      <t>6</t>
    </r>
    <r>
      <rPr>
        <sz val="10"/>
        <color rgb="FF000000"/>
        <rFont val="宋体"/>
        <charset val="134"/>
      </rPr>
      <t>号</t>
    </r>
  </si>
  <si>
    <t>财政部、税务总局关于延续实施应对疫情部分税费优惠政策的公告</t>
  </si>
  <si>
    <r>
      <rPr>
        <sz val="10"/>
        <color rgb="FF000000"/>
        <rFont val="宋体"/>
        <charset val="134"/>
      </rPr>
      <t>财政部、税务总局公告</t>
    </r>
    <r>
      <rPr>
        <sz val="10"/>
        <color rgb="FF000000"/>
        <rFont val="Arial"/>
        <charset val="0"/>
      </rPr>
      <t>2021</t>
    </r>
    <r>
      <rPr>
        <sz val="10"/>
        <color rgb="FF000000"/>
        <rFont val="宋体"/>
        <charset val="134"/>
      </rPr>
      <t>年第</t>
    </r>
    <r>
      <rPr>
        <sz val="10"/>
        <color rgb="FF000000"/>
        <rFont val="Arial"/>
        <charset val="0"/>
      </rPr>
      <t>7号</t>
    </r>
  </si>
  <si>
    <t>A105090资产损失税前扣除及纳税调整明细表</t>
  </si>
  <si>
    <t>财政部、国家税务总局关于企业资产损失税前扣除政策的通知</t>
  </si>
  <si>
    <r>
      <rPr>
        <sz val="10"/>
        <color rgb="FF000000"/>
        <rFont val="宋体"/>
        <charset val="134"/>
      </rPr>
      <t>财税〔</t>
    </r>
    <r>
      <rPr>
        <sz val="10"/>
        <color rgb="FF000000"/>
        <rFont val="Arial"/>
        <charset val="134"/>
      </rPr>
      <t>2009</t>
    </r>
    <r>
      <rPr>
        <sz val="10"/>
        <color rgb="FF000000"/>
        <rFont val="宋体"/>
        <charset val="134"/>
      </rPr>
      <t>〕</t>
    </r>
    <r>
      <rPr>
        <sz val="10"/>
        <color rgb="FF000000"/>
        <rFont val="Arial"/>
        <charset val="134"/>
      </rPr>
      <t>57</t>
    </r>
    <r>
      <rPr>
        <sz val="10"/>
        <color rgb="FF000000"/>
        <rFont val="宋体"/>
        <charset val="134"/>
      </rPr>
      <t>号</t>
    </r>
  </si>
  <si>
    <t>国家税务总局关于发布《企业资产损失所得税税前扣除管理办法》的公告</t>
  </si>
  <si>
    <r>
      <rPr>
        <sz val="10"/>
        <color rgb="FF000000"/>
        <rFont val="宋体"/>
        <charset val="134"/>
      </rPr>
      <t>国家税务总局公告</t>
    </r>
    <r>
      <rPr>
        <sz val="10"/>
        <color rgb="FF000000"/>
        <rFont val="Arial"/>
        <charset val="0"/>
      </rPr>
      <t>2011</t>
    </r>
    <r>
      <rPr>
        <sz val="10"/>
        <color rgb="FF000000"/>
        <rFont val="宋体"/>
        <charset val="134"/>
      </rPr>
      <t>年第</t>
    </r>
    <r>
      <rPr>
        <sz val="10"/>
        <color rgb="FF000000"/>
        <rFont val="Arial"/>
        <charset val="0"/>
      </rPr>
      <t>25</t>
    </r>
    <r>
      <rPr>
        <sz val="10"/>
        <color rgb="FF000000"/>
        <rFont val="宋体"/>
        <charset val="134"/>
      </rPr>
      <t>号</t>
    </r>
  </si>
  <si>
    <t>国家税务总局关于商业零售企业存货损失税前扣除问题的公告</t>
  </si>
  <si>
    <r>
      <rPr>
        <sz val="10"/>
        <color rgb="FF000000"/>
        <rFont val="宋体"/>
        <charset val="134"/>
      </rPr>
      <t>国家税务总局公告</t>
    </r>
    <r>
      <rPr>
        <sz val="10"/>
        <color rgb="FF000000"/>
        <rFont val="Arial"/>
        <charset val="134"/>
      </rPr>
      <t>2014</t>
    </r>
    <r>
      <rPr>
        <sz val="10"/>
        <color rgb="FF000000"/>
        <rFont val="宋体"/>
        <charset val="134"/>
      </rPr>
      <t>年第</t>
    </r>
    <r>
      <rPr>
        <sz val="10"/>
        <color rgb="FF000000"/>
        <rFont val="Arial"/>
        <charset val="134"/>
      </rPr>
      <t>3</t>
    </r>
    <r>
      <rPr>
        <sz val="10"/>
        <color rgb="FF000000"/>
        <rFont val="宋体"/>
        <charset val="134"/>
      </rPr>
      <t>号</t>
    </r>
  </si>
  <si>
    <t>国家税务总局关于企业因国务院决定事项形成的资产损失税前扣除问题的公告</t>
  </si>
  <si>
    <r>
      <rPr>
        <sz val="10"/>
        <color rgb="FF000000"/>
        <rFont val="宋体"/>
        <charset val="134"/>
      </rPr>
      <t>国家税务总局公告</t>
    </r>
    <r>
      <rPr>
        <sz val="10"/>
        <color rgb="FF000000"/>
        <rFont val="Arial"/>
        <charset val="0"/>
      </rPr>
      <t>2014</t>
    </r>
    <r>
      <rPr>
        <sz val="10"/>
        <color rgb="FF000000"/>
        <rFont val="宋体"/>
        <charset val="134"/>
      </rPr>
      <t>年第</t>
    </r>
    <r>
      <rPr>
        <sz val="10"/>
        <color rgb="FF000000"/>
        <rFont val="Arial"/>
        <charset val="0"/>
      </rPr>
      <t>18</t>
    </r>
    <r>
      <rPr>
        <sz val="10"/>
        <color rgb="FF000000"/>
        <rFont val="宋体"/>
        <charset val="134"/>
      </rPr>
      <t>号</t>
    </r>
  </si>
  <si>
    <t>财政部、税务总局关于金融企业涉农贷款和中小企业贷款损失准备金税前扣除有关政策的公告</t>
  </si>
  <si>
    <t>财政部、税务总局公告2019年第85号</t>
  </si>
  <si>
    <t>财政部、税务总局关于金融企业贷款损失准备金企业所得税税前扣除有关政策的公告</t>
  </si>
  <si>
    <t>财政部、税务总局公告2019年第86号</t>
  </si>
  <si>
    <t>国家税务总局关于金融企业涉农贷款和中小企业贷款损失税前扣除问题的公告</t>
  </si>
  <si>
    <r>
      <rPr>
        <sz val="10"/>
        <color rgb="FF000000"/>
        <rFont val="宋体"/>
        <charset val="134"/>
      </rPr>
      <t>国家税务总局公告</t>
    </r>
    <r>
      <rPr>
        <sz val="10"/>
        <color rgb="FF000000"/>
        <rFont val="Arial"/>
        <charset val="0"/>
      </rPr>
      <t>2015</t>
    </r>
    <r>
      <rPr>
        <sz val="10"/>
        <color rgb="FF000000"/>
        <rFont val="宋体"/>
        <charset val="134"/>
      </rPr>
      <t>年第</t>
    </r>
    <r>
      <rPr>
        <sz val="10"/>
        <color rgb="FF000000"/>
        <rFont val="Arial"/>
        <charset val="0"/>
      </rPr>
      <t>25</t>
    </r>
    <r>
      <rPr>
        <sz val="10"/>
        <color rgb="FF000000"/>
        <rFont val="宋体"/>
        <charset val="134"/>
      </rPr>
      <t>号</t>
    </r>
  </si>
  <si>
    <t>国家税务总局关于企业所得税资产损失资料留存备查有关事项的公告</t>
  </si>
  <si>
    <r>
      <rPr>
        <sz val="10"/>
        <color rgb="FF000000"/>
        <rFont val="宋体"/>
        <charset val="134"/>
      </rPr>
      <t>国家税务总局公告</t>
    </r>
    <r>
      <rPr>
        <sz val="10"/>
        <color rgb="FF000000"/>
        <rFont val="Arial"/>
        <charset val="0"/>
      </rPr>
      <t>2018</t>
    </r>
    <r>
      <rPr>
        <sz val="10"/>
        <color rgb="FF000000"/>
        <rFont val="宋体"/>
        <charset val="134"/>
      </rPr>
      <t>年第</t>
    </r>
    <r>
      <rPr>
        <sz val="10"/>
        <color rgb="FF000000"/>
        <rFont val="Arial"/>
        <charset val="0"/>
      </rPr>
      <t>15</t>
    </r>
    <r>
      <rPr>
        <sz val="10"/>
        <color rgb="FF000000"/>
        <rFont val="宋体"/>
        <charset val="134"/>
      </rPr>
      <t>号</t>
    </r>
  </si>
  <si>
    <t>A105100企业重组及递延纳税事项纳税调整明细表</t>
  </si>
  <si>
    <t>财政部、国家税务总局关于企业重组业务企业所得税处理若干问题的通知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</si>
  <si>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59</t>
    </r>
    <r>
      <rPr>
        <sz val="10"/>
        <color rgb="FF000000"/>
        <rFont val="宋体"/>
        <charset val="134"/>
      </rPr>
      <t>号</t>
    </r>
  </si>
  <si>
    <t>国家税务总局关于发布《企业重组业务企业所得税管理办法》的公告</t>
  </si>
  <si>
    <r>
      <rPr>
        <sz val="10"/>
        <color rgb="FF000000"/>
        <rFont val="宋体"/>
        <charset val="134"/>
      </rPr>
      <t>国家税务总局公告</t>
    </r>
    <r>
      <rPr>
        <sz val="10"/>
        <color rgb="FF000000"/>
        <rFont val="Arial"/>
        <charset val="0"/>
      </rPr>
      <t>2010</t>
    </r>
    <r>
      <rPr>
        <sz val="10"/>
        <color rgb="FF000000"/>
        <rFont val="宋体"/>
        <charset val="134"/>
      </rPr>
      <t>年第</t>
    </r>
    <r>
      <rPr>
        <sz val="10"/>
        <color rgb="FF000000"/>
        <rFont val="Arial"/>
        <charset val="0"/>
      </rPr>
      <t>4</t>
    </r>
    <r>
      <rPr>
        <sz val="10"/>
        <color rgb="FF000000"/>
        <rFont val="宋体"/>
        <charset val="134"/>
      </rPr>
      <t>号</t>
    </r>
  </si>
  <si>
    <t>财政部、国家税务总局关于中国（上海）自由贸易试验区内企业以非货币性资产对外投资等资产重组行为有关企业所得税政策问题的通知</t>
  </si>
  <si>
    <r>
      <rPr>
        <sz val="10"/>
        <color rgb="FF000000"/>
        <rFont val="宋体"/>
        <charset val="134"/>
      </rPr>
      <t>财税〔</t>
    </r>
    <r>
      <rPr>
        <sz val="10"/>
        <color rgb="FF000000"/>
        <rFont val="Arial"/>
        <charset val="0"/>
      </rPr>
      <t>2013</t>
    </r>
    <r>
      <rPr>
        <sz val="10"/>
        <color rgb="FF000000"/>
        <rFont val="宋体"/>
        <charset val="134"/>
      </rPr>
      <t>〕</t>
    </r>
    <r>
      <rPr>
        <sz val="10"/>
        <color rgb="FF000000"/>
        <rFont val="Arial"/>
        <charset val="0"/>
      </rPr>
      <t>91</t>
    </r>
    <r>
      <rPr>
        <sz val="10"/>
        <color rgb="FF000000"/>
        <rFont val="宋体"/>
        <charset val="134"/>
      </rPr>
      <t>号</t>
    </r>
  </si>
  <si>
    <t>财政部、国家税务总局关于促进企业重组有关企业所得税处理问题的通知</t>
  </si>
  <si>
    <r>
      <rPr>
        <sz val="10"/>
        <color rgb="FF000000"/>
        <rFont val="宋体"/>
        <charset val="134"/>
      </rPr>
      <t>财税〔</t>
    </r>
    <r>
      <rPr>
        <sz val="10"/>
        <color rgb="FF000000"/>
        <rFont val="Arial"/>
        <charset val="0"/>
      </rPr>
      <t>2014</t>
    </r>
    <r>
      <rPr>
        <sz val="10"/>
        <color rgb="FF000000"/>
        <rFont val="宋体"/>
        <charset val="134"/>
      </rPr>
      <t>〕</t>
    </r>
    <r>
      <rPr>
        <sz val="10"/>
        <color rgb="FF000000"/>
        <rFont val="Arial"/>
        <charset val="0"/>
      </rPr>
      <t>109</t>
    </r>
    <r>
      <rPr>
        <sz val="10"/>
        <color rgb="FF000000"/>
        <rFont val="宋体"/>
        <charset val="134"/>
      </rPr>
      <t>号</t>
    </r>
  </si>
  <si>
    <t>财政部、国家税务总局关于非货币性资产投资企业所得税政策问题的通知</t>
  </si>
  <si>
    <r>
      <rPr>
        <sz val="10"/>
        <color rgb="FF000000"/>
        <rFont val="宋体"/>
        <charset val="134"/>
      </rPr>
      <t>财税〔</t>
    </r>
    <r>
      <rPr>
        <sz val="10"/>
        <color rgb="FF000000"/>
        <rFont val="Arial"/>
        <charset val="0"/>
      </rPr>
      <t>2014</t>
    </r>
    <r>
      <rPr>
        <sz val="10"/>
        <color rgb="FF000000"/>
        <rFont val="宋体"/>
        <charset val="134"/>
      </rPr>
      <t>〕</t>
    </r>
    <r>
      <rPr>
        <sz val="10"/>
        <color rgb="FF000000"/>
        <rFont val="Arial"/>
        <charset val="0"/>
      </rPr>
      <t>116</t>
    </r>
    <r>
      <rPr>
        <sz val="10"/>
        <color rgb="FF000000"/>
        <rFont val="宋体"/>
        <charset val="134"/>
      </rPr>
      <t>号</t>
    </r>
  </si>
  <si>
    <t>国家税务总局关于非货币性资产投资企业所得税有关征管问题的公告</t>
  </si>
  <si>
    <r>
      <rPr>
        <sz val="10"/>
        <color rgb="FF000000"/>
        <rFont val="宋体"/>
        <charset val="134"/>
      </rPr>
      <t>国家税务总局公告</t>
    </r>
    <r>
      <rPr>
        <sz val="10"/>
        <color rgb="FF000000"/>
        <rFont val="Arial"/>
        <charset val="0"/>
      </rPr>
      <t>2015</t>
    </r>
    <r>
      <rPr>
        <sz val="10"/>
        <color rgb="FF000000"/>
        <rFont val="宋体"/>
        <charset val="134"/>
      </rPr>
      <t>年第</t>
    </r>
    <r>
      <rPr>
        <sz val="10"/>
        <color rgb="FF000000"/>
        <rFont val="Arial"/>
        <charset val="0"/>
      </rPr>
      <t>33</t>
    </r>
    <r>
      <rPr>
        <sz val="10"/>
        <color rgb="FF000000"/>
        <rFont val="宋体"/>
        <charset val="134"/>
      </rPr>
      <t>号</t>
    </r>
  </si>
  <si>
    <t>国家税务总局关于资产（股权）划转企业所得税征管问题的公告</t>
  </si>
  <si>
    <r>
      <rPr>
        <sz val="10"/>
        <color rgb="FF000000"/>
        <rFont val="宋体"/>
        <charset val="134"/>
      </rPr>
      <t>国家税务总局公告</t>
    </r>
    <r>
      <rPr>
        <sz val="10"/>
        <color rgb="FF000000"/>
        <rFont val="Arial"/>
        <charset val="0"/>
      </rPr>
      <t>2015</t>
    </r>
    <r>
      <rPr>
        <sz val="10"/>
        <color rgb="FF000000"/>
        <rFont val="宋体"/>
        <charset val="134"/>
      </rPr>
      <t>年第</t>
    </r>
    <r>
      <rPr>
        <sz val="10"/>
        <color rgb="FF000000"/>
        <rFont val="Arial"/>
        <charset val="0"/>
      </rPr>
      <t>40</t>
    </r>
    <r>
      <rPr>
        <sz val="10"/>
        <color rgb="FF000000"/>
        <rFont val="宋体"/>
        <charset val="134"/>
      </rPr>
      <t>号</t>
    </r>
  </si>
  <si>
    <t>国家税务总局关于企业重组业务企业所得税征收管理若干问题的公告</t>
  </si>
  <si>
    <r>
      <rPr>
        <sz val="10"/>
        <color rgb="FF000000"/>
        <rFont val="宋体"/>
        <charset val="134"/>
      </rPr>
      <t>国家税务总局公告</t>
    </r>
    <r>
      <rPr>
        <sz val="10"/>
        <color rgb="FF000000"/>
        <rFont val="Arial"/>
        <charset val="134"/>
      </rPr>
      <t>2015</t>
    </r>
    <r>
      <rPr>
        <sz val="10"/>
        <color rgb="FF000000"/>
        <rFont val="宋体"/>
        <charset val="134"/>
      </rPr>
      <t>年第</t>
    </r>
    <r>
      <rPr>
        <sz val="10"/>
        <color rgb="FF000000"/>
        <rFont val="Arial"/>
        <charset val="134"/>
      </rPr>
      <t>48</t>
    </r>
    <r>
      <rPr>
        <sz val="10"/>
        <color rgb="FF000000"/>
        <rFont val="宋体"/>
        <charset val="134"/>
      </rPr>
      <t>号</t>
    </r>
  </si>
  <si>
    <t>财政部、国家税务总局关于完善股权激励和技术入股有关所得税政策的通知</t>
  </si>
  <si>
    <r>
      <rPr>
        <sz val="10"/>
        <color rgb="FF000000"/>
        <rFont val="宋体"/>
        <charset val="134"/>
      </rPr>
      <t>财税〔</t>
    </r>
    <r>
      <rPr>
        <sz val="10"/>
        <color rgb="FF000000"/>
        <rFont val="Arial"/>
        <charset val="0"/>
      </rPr>
      <t>2016</t>
    </r>
    <r>
      <rPr>
        <sz val="10"/>
        <color rgb="FF000000"/>
        <rFont val="宋体"/>
        <charset val="134"/>
      </rPr>
      <t>〕</t>
    </r>
    <r>
      <rPr>
        <sz val="10"/>
        <color rgb="FF000000"/>
        <rFont val="Arial"/>
        <charset val="0"/>
      </rPr>
      <t>101</t>
    </r>
    <r>
      <rPr>
        <sz val="10"/>
        <color rgb="FF000000"/>
        <rFont val="宋体"/>
        <charset val="134"/>
      </rPr>
      <t>号</t>
    </r>
  </si>
  <si>
    <t>国家税务总局关于股权激励和技术入股所得税征管问题的公告</t>
  </si>
  <si>
    <r>
      <rPr>
        <sz val="10"/>
        <color rgb="FF000000"/>
        <rFont val="宋体"/>
        <charset val="134"/>
      </rPr>
      <t>国家税务总局公告</t>
    </r>
    <r>
      <rPr>
        <sz val="10"/>
        <color rgb="FF000000"/>
        <rFont val="Arial"/>
        <charset val="0"/>
      </rPr>
      <t>2016</t>
    </r>
    <r>
      <rPr>
        <sz val="10"/>
        <color rgb="FF000000"/>
        <rFont val="宋体"/>
        <charset val="134"/>
      </rPr>
      <t>年第</t>
    </r>
    <r>
      <rPr>
        <sz val="10"/>
        <color rgb="FF000000"/>
        <rFont val="Arial"/>
        <charset val="0"/>
      </rPr>
      <t>62</t>
    </r>
    <r>
      <rPr>
        <sz val="10"/>
        <color rgb="FF000000"/>
        <rFont val="宋体"/>
        <charset val="134"/>
      </rPr>
      <t>号</t>
    </r>
  </si>
  <si>
    <t>A105110政策性搬迁纳税调整明细表</t>
  </si>
  <si>
    <t>国家税务总局关于发布《企业政策性搬迁所得税管理办法》的公告</t>
  </si>
  <si>
    <t>国家税务总局关于企业政策性搬迁所得税有关问题的公告</t>
  </si>
  <si>
    <r>
      <rPr>
        <sz val="10"/>
        <color rgb="FF000000"/>
        <rFont val="宋体"/>
        <charset val="134"/>
      </rPr>
      <t>国家税务总局公告</t>
    </r>
    <r>
      <rPr>
        <sz val="10"/>
        <color rgb="FF000000"/>
        <rFont val="Arial"/>
        <charset val="0"/>
      </rPr>
      <t>2013</t>
    </r>
    <r>
      <rPr>
        <sz val="10"/>
        <color rgb="FF000000"/>
        <rFont val="宋体"/>
        <charset val="134"/>
      </rPr>
      <t>年第</t>
    </r>
    <r>
      <rPr>
        <sz val="10"/>
        <color rgb="FF000000"/>
        <rFont val="Arial"/>
        <charset val="0"/>
      </rPr>
      <t>11</t>
    </r>
    <r>
      <rPr>
        <sz val="10"/>
        <color rgb="FF000000"/>
        <rFont val="宋体"/>
        <charset val="134"/>
      </rPr>
      <t>号</t>
    </r>
  </si>
  <si>
    <t>A1050120贷款损失准备金及纳税调整明细表</t>
  </si>
  <si>
    <t>财政部、税务总局关于小额贷款公司有关税收政策的通知</t>
  </si>
  <si>
    <r>
      <rPr>
        <sz val="10"/>
        <color rgb="FF000000"/>
        <rFont val="宋体"/>
        <charset val="134"/>
      </rPr>
      <t>财税〔</t>
    </r>
    <r>
      <rPr>
        <sz val="10"/>
        <color rgb="FF000000"/>
        <rFont val="Arial"/>
        <charset val="0"/>
      </rPr>
      <t>2017</t>
    </r>
    <r>
      <rPr>
        <sz val="10"/>
        <color rgb="FF000000"/>
        <rFont val="宋体"/>
        <charset val="134"/>
      </rPr>
      <t>〕</t>
    </r>
    <r>
      <rPr>
        <sz val="10"/>
        <color rgb="FF000000"/>
        <rFont val="Arial"/>
        <charset val="0"/>
      </rPr>
      <t>48</t>
    </r>
    <r>
      <rPr>
        <sz val="10"/>
        <color rgb="FF000000"/>
        <rFont val="宋体"/>
        <charset val="134"/>
      </rPr>
      <t>号</t>
    </r>
  </si>
  <si>
    <t>财政部、税务总局关于延续实施普惠金融有关税收优惠政策的公告</t>
  </si>
  <si>
    <r>
      <rPr>
        <sz val="10"/>
        <color rgb="FF000000"/>
        <rFont val="宋体"/>
        <charset val="134"/>
      </rPr>
      <t>财政部、税务总局公告</t>
    </r>
    <r>
      <rPr>
        <sz val="10"/>
        <color rgb="FF000000"/>
        <rFont val="Arial"/>
        <charset val="0"/>
      </rPr>
      <t>2020</t>
    </r>
    <r>
      <rPr>
        <sz val="10"/>
        <color rgb="FF000000"/>
        <rFont val="宋体"/>
        <charset val="134"/>
      </rPr>
      <t>年第</t>
    </r>
    <r>
      <rPr>
        <sz val="10"/>
        <color rgb="FF000000"/>
        <rFont val="Arial"/>
        <charset val="0"/>
      </rPr>
      <t>22</t>
    </r>
    <r>
      <rPr>
        <sz val="10"/>
        <color rgb="FF000000"/>
        <rFont val="宋体"/>
        <charset val="134"/>
      </rPr>
      <t>号</t>
    </r>
  </si>
  <si>
    <t>A106000企业所得税弥补亏损明细表</t>
  </si>
  <si>
    <t>财政部、税务总局关于延长高新技术企业和科技型中小企业亏损结转年限的通知</t>
  </si>
  <si>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76</t>
    </r>
    <r>
      <rPr>
        <sz val="10"/>
        <color rgb="FF000000"/>
        <rFont val="宋体"/>
        <charset val="134"/>
      </rPr>
      <t>号</t>
    </r>
  </si>
  <si>
    <t>国家税务总局关于延长高新技术企业和科技型中小企业亏损结转弥补年限有关企业所得税处理问题的公告</t>
  </si>
  <si>
    <r>
      <rPr>
        <sz val="10"/>
        <color rgb="FF000000"/>
        <rFont val="宋体"/>
        <charset val="134"/>
      </rPr>
      <t>国家税务总局公告</t>
    </r>
    <r>
      <rPr>
        <sz val="10"/>
        <color rgb="FF000000"/>
        <rFont val="Arial"/>
        <charset val="0"/>
      </rPr>
      <t>2018</t>
    </r>
    <r>
      <rPr>
        <sz val="10"/>
        <color rgb="FF000000"/>
        <rFont val="宋体"/>
        <charset val="134"/>
      </rPr>
      <t>年第</t>
    </r>
    <r>
      <rPr>
        <sz val="10"/>
        <color rgb="FF000000"/>
        <rFont val="Arial"/>
        <charset val="0"/>
      </rPr>
      <t>45</t>
    </r>
    <r>
      <rPr>
        <sz val="10"/>
        <color rgb="FF000000"/>
        <rFont val="宋体"/>
        <charset val="134"/>
      </rPr>
      <t>号</t>
    </r>
  </si>
  <si>
    <r>
      <rPr>
        <sz val="10"/>
        <color rgb="FF0563C1"/>
        <rFont val="宋体"/>
        <charset val="134"/>
      </rPr>
      <t>财政部、税务总局关于支持新型冠状病毒感染的肺炎疫情防控有关税收政策的公告</t>
    </r>
  </si>
  <si>
    <r>
      <rPr>
        <sz val="10"/>
        <color rgb="FF000000"/>
        <rFont val="宋体"/>
        <charset val="134"/>
      </rPr>
      <t>财政部、税务总局公告</t>
    </r>
    <r>
      <rPr>
        <sz val="10"/>
        <color rgb="FF000000"/>
        <rFont val="Arial"/>
        <charset val="134"/>
      </rPr>
      <t>2020</t>
    </r>
    <r>
      <rPr>
        <sz val="10"/>
        <color rgb="FF000000"/>
        <rFont val="宋体"/>
        <charset val="134"/>
      </rPr>
      <t>年第</t>
    </r>
    <r>
      <rPr>
        <sz val="10"/>
        <color rgb="FF000000"/>
        <rFont val="Arial"/>
        <charset val="134"/>
      </rPr>
      <t>8</t>
    </r>
    <r>
      <rPr>
        <sz val="10"/>
        <color rgb="FF000000"/>
        <rFont val="宋体"/>
        <charset val="134"/>
      </rPr>
      <t>号</t>
    </r>
  </si>
  <si>
    <r>
      <rPr>
        <sz val="10"/>
        <color rgb="FF0563C1"/>
        <rFont val="宋体"/>
        <charset val="134"/>
      </rPr>
      <t>财政部、税务总局关于电影等行业税费支持政策的公告</t>
    </r>
  </si>
  <si>
    <r>
      <rPr>
        <sz val="10"/>
        <color rgb="FF000000"/>
        <rFont val="宋体"/>
        <charset val="134"/>
      </rPr>
      <t>财政部、税务总局公告</t>
    </r>
    <r>
      <rPr>
        <sz val="10"/>
        <color rgb="FF000000"/>
        <rFont val="Arial"/>
        <charset val="134"/>
      </rPr>
      <t>2020</t>
    </r>
    <r>
      <rPr>
        <sz val="10"/>
        <color rgb="FF000000"/>
        <rFont val="宋体"/>
        <charset val="134"/>
      </rPr>
      <t>年第</t>
    </r>
    <r>
      <rPr>
        <sz val="10"/>
        <color rgb="FF000000"/>
        <rFont val="Arial"/>
        <charset val="134"/>
      </rPr>
      <t>25</t>
    </r>
    <r>
      <rPr>
        <sz val="10"/>
        <color rgb="FF000000"/>
        <rFont val="宋体"/>
        <charset val="134"/>
      </rPr>
      <t>号</t>
    </r>
  </si>
  <si>
    <t>财政部、税务总局、发展改革委、工业和信息化部关于促进集成电路和软件产业高质量发展企业所得税政策的公告</t>
  </si>
  <si>
    <r>
      <rPr>
        <sz val="10"/>
        <color rgb="FF000000"/>
        <rFont val="宋体"/>
        <charset val="134"/>
      </rPr>
      <t>财政部、税务总局、发展改革委、工业和信息化部公告</t>
    </r>
    <r>
      <rPr>
        <sz val="10"/>
        <color rgb="FF000000"/>
        <rFont val="Arial"/>
        <charset val="0"/>
      </rPr>
      <t>2020</t>
    </r>
    <r>
      <rPr>
        <sz val="10"/>
        <color rgb="FF000000"/>
        <rFont val="宋体"/>
        <charset val="134"/>
      </rPr>
      <t>年第</t>
    </r>
    <r>
      <rPr>
        <sz val="10"/>
        <color rgb="FF000000"/>
        <rFont val="Arial"/>
        <charset val="0"/>
      </rPr>
      <t>45</t>
    </r>
    <r>
      <rPr>
        <sz val="10"/>
        <color rgb="FF000000"/>
        <rFont val="宋体"/>
        <charset val="134"/>
      </rPr>
      <t>号</t>
    </r>
  </si>
  <si>
    <t>A107010免税、减计收入及加计扣除优惠明细表</t>
  </si>
  <si>
    <t>国家税务总局关于企业国债投资业务企业所得税处理问题的公告</t>
  </si>
  <si>
    <r>
      <rPr>
        <sz val="10"/>
        <color rgb="FF000000"/>
        <rFont val="宋体"/>
        <charset val="134"/>
      </rPr>
      <t>国家税务总局公告</t>
    </r>
    <r>
      <rPr>
        <sz val="10"/>
        <color rgb="FF000000"/>
        <rFont val="Arial"/>
        <charset val="0"/>
      </rPr>
      <t>2011</t>
    </r>
    <r>
      <rPr>
        <sz val="10"/>
        <color rgb="FF000000"/>
        <rFont val="宋体"/>
        <charset val="134"/>
      </rPr>
      <t>年第</t>
    </r>
    <r>
      <rPr>
        <sz val="10"/>
        <color rgb="FF000000"/>
        <rFont val="Arial"/>
        <charset val="0"/>
      </rPr>
      <t>36</t>
    </r>
    <r>
      <rPr>
        <sz val="10"/>
        <color rgb="FF000000"/>
        <rFont val="宋体"/>
        <charset val="134"/>
      </rPr>
      <t>号</t>
    </r>
  </si>
  <si>
    <t>财政部、国家税务总局、证监会关于沪港股票市场交易互联互通机制试点有关税收政策的通知</t>
  </si>
  <si>
    <r>
      <rPr>
        <sz val="10"/>
        <color rgb="FF000000"/>
        <rFont val="宋体"/>
        <charset val="134"/>
      </rPr>
      <t>财税〔</t>
    </r>
    <r>
      <rPr>
        <sz val="10"/>
        <color rgb="FF000000"/>
        <rFont val="Arial"/>
        <charset val="0"/>
      </rPr>
      <t>2014</t>
    </r>
    <r>
      <rPr>
        <sz val="10"/>
        <color rgb="FF000000"/>
        <rFont val="宋体"/>
        <charset val="134"/>
      </rPr>
      <t>〕</t>
    </r>
    <r>
      <rPr>
        <sz val="10"/>
        <color rgb="FF000000"/>
        <rFont val="Arial"/>
        <charset val="0"/>
      </rPr>
      <t>81</t>
    </r>
    <r>
      <rPr>
        <sz val="10"/>
        <color rgb="FF000000"/>
        <rFont val="宋体"/>
        <charset val="134"/>
      </rPr>
      <t>号</t>
    </r>
  </si>
  <si>
    <t>财政部、国家税务总局、证监会关于深港股票市场交易互联互通机制试点有关税收政策的通知</t>
  </si>
  <si>
    <r>
      <rPr>
        <sz val="10"/>
        <color rgb="FF000000"/>
        <rFont val="宋体"/>
        <charset val="134"/>
      </rPr>
      <t>财税〔</t>
    </r>
    <r>
      <rPr>
        <sz val="10"/>
        <color rgb="FF000000"/>
        <rFont val="Arial"/>
        <charset val="0"/>
      </rPr>
      <t>2016</t>
    </r>
    <r>
      <rPr>
        <sz val="10"/>
        <color rgb="FF000000"/>
        <rFont val="宋体"/>
        <charset val="134"/>
      </rPr>
      <t>〕</t>
    </r>
    <r>
      <rPr>
        <sz val="10"/>
        <color rgb="FF000000"/>
        <rFont val="Arial"/>
        <charset val="0"/>
      </rPr>
      <t>127</t>
    </r>
    <r>
      <rPr>
        <sz val="10"/>
        <color rgb="FF000000"/>
        <rFont val="宋体"/>
        <charset val="134"/>
      </rPr>
      <t>号</t>
    </r>
  </si>
  <si>
    <t>财政部、国家税务总局关于非营利组织企业所得税免税收入问题的通知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</si>
  <si>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122</t>
    </r>
    <r>
      <rPr>
        <sz val="10"/>
        <color rgb="FF000000"/>
        <rFont val="宋体"/>
        <charset val="134"/>
      </rPr>
      <t>号</t>
    </r>
  </si>
  <si>
    <t>财政部、国家税务总局关于科技企业孵化器税收政策的通知</t>
  </si>
  <si>
    <r>
      <rPr>
        <sz val="10"/>
        <color rgb="FF000000"/>
        <rFont val="宋体"/>
        <charset val="134"/>
      </rPr>
      <t>财税〔</t>
    </r>
    <r>
      <rPr>
        <sz val="10"/>
        <color rgb="FF000000"/>
        <rFont val="Arial"/>
        <charset val="0"/>
      </rPr>
      <t>2016</t>
    </r>
    <r>
      <rPr>
        <sz val="10"/>
        <color rgb="FF000000"/>
        <rFont val="宋体"/>
        <charset val="134"/>
      </rPr>
      <t>〕</t>
    </r>
    <r>
      <rPr>
        <sz val="10"/>
        <color rgb="FF000000"/>
        <rFont val="Arial"/>
        <charset val="0"/>
      </rPr>
      <t>89</t>
    </r>
    <r>
      <rPr>
        <sz val="10"/>
        <color rgb="FF000000"/>
        <rFont val="宋体"/>
        <charset val="134"/>
      </rPr>
      <t>号</t>
    </r>
  </si>
  <si>
    <t>财政部、国家税务总局关于国家大学科技园税收政策的通知</t>
  </si>
  <si>
    <r>
      <rPr>
        <sz val="10"/>
        <color rgb="FF000000"/>
        <rFont val="宋体"/>
        <charset val="134"/>
      </rPr>
      <t>财税〔</t>
    </r>
    <r>
      <rPr>
        <sz val="10"/>
        <color rgb="FF000000"/>
        <rFont val="Arial"/>
        <charset val="0"/>
      </rPr>
      <t>2016</t>
    </r>
    <r>
      <rPr>
        <sz val="10"/>
        <color rgb="FF000000"/>
        <rFont val="宋体"/>
        <charset val="134"/>
      </rPr>
      <t>〕</t>
    </r>
    <r>
      <rPr>
        <sz val="10"/>
        <color rgb="FF000000"/>
        <rFont val="Arial"/>
        <charset val="0"/>
      </rPr>
      <t>98</t>
    </r>
    <r>
      <rPr>
        <sz val="10"/>
        <color rgb="FF000000"/>
        <rFont val="宋体"/>
        <charset val="134"/>
      </rPr>
      <t>号</t>
    </r>
  </si>
  <si>
    <t>财政部、税务总局关于非营利组织免税资格认定管理有关问题的通知</t>
  </si>
  <si>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13</t>
    </r>
    <r>
      <rPr>
        <sz val="10"/>
        <color rgb="FF000000"/>
        <rFont val="宋体"/>
        <charset val="134"/>
      </rPr>
      <t>号</t>
    </r>
  </si>
  <si>
    <t>财政部、国家税务总局关于中国清洁发展机制基金及清洁发展机制项目实施企业有关企业所得税政策问题的通知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</si>
  <si>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30</t>
    </r>
    <r>
      <rPr>
        <sz val="10"/>
        <color rgb="FF000000"/>
        <rFont val="宋体"/>
        <charset val="134"/>
      </rPr>
      <t>号</t>
    </r>
  </si>
  <si>
    <t>财政部、国家税务总局关于企业所得税若干优惠政策的通知</t>
  </si>
  <si>
    <r>
      <rPr>
        <sz val="10"/>
        <color rgb="FF000000"/>
        <rFont val="宋体"/>
        <charset val="134"/>
      </rPr>
      <t>财税〔</t>
    </r>
    <r>
      <rPr>
        <sz val="10"/>
        <color rgb="FF000000"/>
        <rFont val="Arial"/>
        <charset val="0"/>
      </rPr>
      <t>2008</t>
    </r>
    <r>
      <rPr>
        <sz val="10"/>
        <color rgb="FF000000"/>
        <rFont val="宋体"/>
        <charset val="134"/>
      </rPr>
      <t>〕</t>
    </r>
    <r>
      <rPr>
        <sz val="10"/>
        <color rgb="FF000000"/>
        <rFont val="Arial"/>
        <charset val="0"/>
      </rPr>
      <t>1</t>
    </r>
    <r>
      <rPr>
        <sz val="10"/>
        <color rgb="FF000000"/>
        <rFont val="宋体"/>
        <charset val="134"/>
      </rPr>
      <t>号</t>
    </r>
  </si>
  <si>
    <t>财政部、国家税务总局关于地方政府债券利息所得免征所得税问题的通知</t>
  </si>
  <si>
    <r>
      <rPr>
        <sz val="10"/>
        <color rgb="FF000000"/>
        <rFont val="宋体"/>
        <charset val="134"/>
      </rPr>
      <t>财税〔</t>
    </r>
    <r>
      <rPr>
        <sz val="10"/>
        <color rgb="FF000000"/>
        <rFont val="Arial"/>
        <charset val="0"/>
      </rPr>
      <t>2011</t>
    </r>
    <r>
      <rPr>
        <sz val="10"/>
        <color rgb="FF000000"/>
        <rFont val="宋体"/>
        <charset val="134"/>
      </rPr>
      <t>〕</t>
    </r>
    <r>
      <rPr>
        <sz val="10"/>
        <color rgb="FF000000"/>
        <rFont val="Arial"/>
        <charset val="0"/>
      </rPr>
      <t>76</t>
    </r>
    <r>
      <rPr>
        <sz val="10"/>
        <color rgb="FF000000"/>
        <rFont val="宋体"/>
        <charset val="134"/>
      </rPr>
      <t>号</t>
    </r>
  </si>
  <si>
    <t>财政部、国家税务总局关于地方政府债券利息免征所得税问题的通知</t>
  </si>
  <si>
    <r>
      <rPr>
        <sz val="10"/>
        <color rgb="FF000000"/>
        <rFont val="宋体"/>
        <charset val="134"/>
      </rPr>
      <t>财税〔</t>
    </r>
    <r>
      <rPr>
        <sz val="10"/>
        <color rgb="FF000000"/>
        <rFont val="Arial"/>
        <charset val="0"/>
      </rPr>
      <t>2013</t>
    </r>
    <r>
      <rPr>
        <sz val="10"/>
        <color rgb="FF000000"/>
        <rFont val="宋体"/>
        <charset val="134"/>
      </rPr>
      <t>〕</t>
    </r>
    <r>
      <rPr>
        <sz val="10"/>
        <color rgb="FF000000"/>
        <rFont val="Arial"/>
        <charset val="0"/>
      </rPr>
      <t>5</t>
    </r>
    <r>
      <rPr>
        <sz val="10"/>
        <color rgb="FF000000"/>
        <rFont val="宋体"/>
        <charset val="134"/>
      </rPr>
      <t>号</t>
    </r>
  </si>
  <si>
    <t>财政部、税务总局关于保险保障基金有关税收政策问题的通知</t>
  </si>
  <si>
    <r>
      <rPr>
        <sz val="10"/>
        <color rgb="FF000000"/>
        <rFont val="宋体"/>
        <charset val="134"/>
      </rPr>
      <t>财税〔</t>
    </r>
    <r>
      <rPr>
        <sz val="10"/>
        <color rgb="FF000000"/>
        <rFont val="Arial"/>
        <charset val="134"/>
      </rPr>
      <t>2018</t>
    </r>
    <r>
      <rPr>
        <sz val="10"/>
        <color rgb="FF000000"/>
        <rFont val="宋体"/>
        <charset val="134"/>
      </rPr>
      <t>〕</t>
    </r>
    <r>
      <rPr>
        <sz val="10"/>
        <color rgb="FF000000"/>
        <rFont val="Arial"/>
        <charset val="134"/>
      </rPr>
      <t>41</t>
    </r>
    <r>
      <rPr>
        <sz val="10"/>
        <color rgb="FF000000"/>
        <rFont val="宋体"/>
        <charset val="134"/>
      </rPr>
      <t>号</t>
    </r>
  </si>
  <si>
    <r>
      <rPr>
        <sz val="10"/>
        <color rgb="FF0563C1"/>
        <rFont val="宋体"/>
        <charset val="134"/>
      </rPr>
      <t>财政部、税务总局、海关总署关于北京</t>
    </r>
    <r>
      <rPr>
        <sz val="10"/>
        <color rgb="FF0563C1"/>
        <rFont val="Arial"/>
        <charset val="0"/>
      </rPr>
      <t>2022</t>
    </r>
    <r>
      <rPr>
        <sz val="10"/>
        <color rgb="FF0563C1"/>
        <rFont val="宋体"/>
        <charset val="134"/>
      </rPr>
      <t>年冬奥会和冬残奥会税收政策的通知</t>
    </r>
  </si>
  <si>
    <r>
      <rPr>
        <sz val="10"/>
        <color rgb="FF000000"/>
        <rFont val="宋体"/>
        <charset val="134"/>
      </rPr>
      <t>财税〔</t>
    </r>
    <r>
      <rPr>
        <sz val="10"/>
        <color rgb="FF000000"/>
        <rFont val="Arial"/>
        <charset val="134"/>
      </rPr>
      <t>2017</t>
    </r>
    <r>
      <rPr>
        <sz val="10"/>
        <color rgb="FF000000"/>
        <rFont val="宋体"/>
        <charset val="134"/>
      </rPr>
      <t>〕</t>
    </r>
    <r>
      <rPr>
        <sz val="10"/>
        <color rgb="FF000000"/>
        <rFont val="Arial"/>
        <charset val="134"/>
      </rPr>
      <t>60</t>
    </r>
    <r>
      <rPr>
        <sz val="10"/>
        <color rgb="FF000000"/>
        <rFont val="宋体"/>
        <charset val="134"/>
      </rPr>
      <t>号</t>
    </r>
  </si>
  <si>
    <t>财政部、国家税务总局关于执行资源综合利用企业所得税优惠目录有关问题的通知</t>
  </si>
  <si>
    <r>
      <rPr>
        <sz val="10"/>
        <color rgb="FF000000"/>
        <rFont val="宋体"/>
        <charset val="134"/>
      </rPr>
      <t>财税〔</t>
    </r>
    <r>
      <rPr>
        <sz val="10"/>
        <color rgb="FF000000"/>
        <rFont val="Arial"/>
        <charset val="0"/>
      </rPr>
      <t>2008</t>
    </r>
    <r>
      <rPr>
        <sz val="10"/>
        <color rgb="FF000000"/>
        <rFont val="宋体"/>
        <charset val="134"/>
      </rPr>
      <t>〕</t>
    </r>
    <r>
      <rPr>
        <sz val="10"/>
        <color rgb="FF000000"/>
        <rFont val="Arial"/>
        <charset val="0"/>
      </rPr>
      <t>47</t>
    </r>
    <r>
      <rPr>
        <sz val="10"/>
        <color rgb="FF000000"/>
        <rFont val="宋体"/>
        <charset val="134"/>
      </rPr>
      <t>号</t>
    </r>
  </si>
  <si>
    <r>
      <rPr>
        <sz val="10"/>
        <color rgb="FF0563C1"/>
        <rFont val="宋体"/>
        <charset val="0"/>
      </rPr>
      <t>财政部、国家税务总局、国家发展改革委关于公布《资源综合利用企业所得税优惠目录（</t>
    </r>
    <r>
      <rPr>
        <sz val="10"/>
        <color rgb="FF0563C1"/>
        <rFont val="Arial"/>
        <charset val="0"/>
      </rPr>
      <t>2008</t>
    </r>
    <r>
      <rPr>
        <sz val="10"/>
        <color rgb="FF0563C1"/>
        <rFont val="宋体"/>
        <charset val="0"/>
      </rPr>
      <t>年版）》的通知</t>
    </r>
  </si>
  <si>
    <r>
      <rPr>
        <sz val="10"/>
        <color rgb="FF000000"/>
        <rFont val="宋体"/>
        <charset val="134"/>
      </rPr>
      <t>财税〔</t>
    </r>
    <r>
      <rPr>
        <sz val="10"/>
        <color rgb="FF000000"/>
        <rFont val="Arial"/>
        <charset val="0"/>
      </rPr>
      <t>2008</t>
    </r>
    <r>
      <rPr>
        <sz val="10"/>
        <color rgb="FF000000"/>
        <rFont val="宋体"/>
        <charset val="134"/>
      </rPr>
      <t>〕</t>
    </r>
    <r>
      <rPr>
        <sz val="10"/>
        <color rgb="FF000000"/>
        <rFont val="Arial"/>
        <charset val="0"/>
      </rPr>
      <t>117</t>
    </r>
    <r>
      <rPr>
        <sz val="10"/>
        <color rgb="FF000000"/>
        <rFont val="宋体"/>
        <charset val="134"/>
      </rPr>
      <t>号</t>
    </r>
  </si>
  <si>
    <t>财政部、税务总局关于延续支持农村金融发展有关税收政策的通知</t>
  </si>
  <si>
    <r>
      <rPr>
        <sz val="10"/>
        <color rgb="FF000000"/>
        <rFont val="宋体"/>
        <charset val="134"/>
      </rPr>
      <t>财税〔</t>
    </r>
    <r>
      <rPr>
        <sz val="10"/>
        <color rgb="FF000000"/>
        <rFont val="Arial"/>
        <charset val="0"/>
      </rPr>
      <t>2017</t>
    </r>
    <r>
      <rPr>
        <sz val="10"/>
        <color rgb="FF000000"/>
        <rFont val="宋体"/>
        <charset val="134"/>
      </rPr>
      <t>〕</t>
    </r>
    <r>
      <rPr>
        <sz val="10"/>
        <color rgb="FF000000"/>
        <rFont val="Arial"/>
        <charset val="0"/>
      </rPr>
      <t>44</t>
    </r>
    <r>
      <rPr>
        <sz val="10"/>
        <color rgb="FF000000"/>
        <rFont val="宋体"/>
        <charset val="134"/>
      </rPr>
      <t>号</t>
    </r>
  </si>
  <si>
    <t>财政部、国家税务总局关于铁路建设债券利息收入企业所得税政策的通知</t>
  </si>
  <si>
    <r>
      <rPr>
        <sz val="10"/>
        <color rgb="FF000000"/>
        <rFont val="宋体"/>
        <charset val="134"/>
      </rPr>
      <t>财税〔</t>
    </r>
    <r>
      <rPr>
        <sz val="10"/>
        <color rgb="FF000000"/>
        <rFont val="Arial"/>
        <charset val="0"/>
      </rPr>
      <t>2011</t>
    </r>
    <r>
      <rPr>
        <sz val="10"/>
        <color rgb="FF000000"/>
        <rFont val="宋体"/>
        <charset val="134"/>
      </rPr>
      <t>〕</t>
    </r>
    <r>
      <rPr>
        <sz val="10"/>
        <color rgb="FF000000"/>
        <rFont val="Arial"/>
        <charset val="0"/>
      </rPr>
      <t>99</t>
    </r>
    <r>
      <rPr>
        <sz val="10"/>
        <color rgb="FF000000"/>
        <rFont val="宋体"/>
        <charset val="134"/>
      </rPr>
      <t>号</t>
    </r>
  </si>
  <si>
    <r>
      <rPr>
        <sz val="10"/>
        <color rgb="FF0563C1"/>
        <rFont val="宋体"/>
        <charset val="0"/>
      </rPr>
      <t>财政部、国家税务总局关于</t>
    </r>
    <r>
      <rPr>
        <sz val="10"/>
        <color rgb="FF0563C1"/>
        <rFont val="Arial"/>
        <charset val="0"/>
      </rPr>
      <t>2014</t>
    </r>
    <r>
      <rPr>
        <sz val="10"/>
        <color rgb="FF0563C1"/>
        <rFont val="宋体"/>
        <charset val="0"/>
      </rPr>
      <t>、</t>
    </r>
    <r>
      <rPr>
        <sz val="10"/>
        <color rgb="FF0563C1"/>
        <rFont val="Arial"/>
        <charset val="0"/>
      </rPr>
      <t>2015</t>
    </r>
    <r>
      <rPr>
        <sz val="10"/>
        <color rgb="FF0563C1"/>
        <rFont val="宋体"/>
        <charset val="0"/>
      </rPr>
      <t>年铁路建设债券利息收入企业所得税政策的通知</t>
    </r>
  </si>
  <si>
    <r>
      <rPr>
        <sz val="10"/>
        <color rgb="FF000000"/>
        <rFont val="宋体"/>
        <charset val="134"/>
      </rPr>
      <t>财税〔</t>
    </r>
    <r>
      <rPr>
        <sz val="10"/>
        <color rgb="FF000000"/>
        <rFont val="Arial"/>
        <charset val="0"/>
      </rPr>
      <t>2014</t>
    </r>
    <r>
      <rPr>
        <sz val="10"/>
        <color rgb="FF000000"/>
        <rFont val="宋体"/>
        <charset val="134"/>
      </rPr>
      <t>〕</t>
    </r>
    <r>
      <rPr>
        <sz val="10"/>
        <color rgb="FF000000"/>
        <rFont val="Arial"/>
        <charset val="0"/>
      </rPr>
      <t>2</t>
    </r>
    <r>
      <rPr>
        <sz val="10"/>
        <color rgb="FF000000"/>
        <rFont val="宋体"/>
        <charset val="134"/>
      </rPr>
      <t>号</t>
    </r>
  </si>
  <si>
    <t>财政部、国家税务总局关于铁路债券利息收入所得税政策问题的通知》</t>
  </si>
  <si>
    <r>
      <rPr>
        <sz val="10"/>
        <color rgb="FF000000"/>
        <rFont val="宋体"/>
        <charset val="134"/>
      </rPr>
      <t>财税〔</t>
    </r>
    <r>
      <rPr>
        <sz val="10"/>
        <color rgb="FF000000"/>
        <rFont val="Arial"/>
        <charset val="0"/>
      </rPr>
      <t>2016</t>
    </r>
    <r>
      <rPr>
        <sz val="10"/>
        <color rgb="FF000000"/>
        <rFont val="宋体"/>
        <charset val="134"/>
      </rPr>
      <t>〕</t>
    </r>
    <r>
      <rPr>
        <sz val="10"/>
        <color rgb="FF000000"/>
        <rFont val="Arial"/>
        <charset val="0"/>
      </rPr>
      <t>30</t>
    </r>
    <r>
      <rPr>
        <sz val="10"/>
        <color rgb="FF000000"/>
        <rFont val="宋体"/>
        <charset val="134"/>
      </rPr>
      <t>号</t>
    </r>
  </si>
  <si>
    <t>财政部、国家税务总局关于安置残疾人员就业有关企业所得税优惠政策问题的通知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</si>
  <si>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70</t>
    </r>
    <r>
      <rPr>
        <sz val="10"/>
        <color rgb="FF000000"/>
        <rFont val="宋体"/>
        <charset val="134"/>
      </rPr>
      <t>号</t>
    </r>
  </si>
  <si>
    <t>财政部、税务总局关于铁路债券利息收入所得税政策的公告</t>
  </si>
  <si>
    <r>
      <rPr>
        <sz val="10"/>
        <color rgb="FF000000"/>
        <rFont val="宋体"/>
        <charset val="134"/>
      </rPr>
      <t>财政部、税务总局公告</t>
    </r>
    <r>
      <rPr>
        <sz val="10"/>
        <color rgb="FF000000"/>
        <rFont val="Arial"/>
        <charset val="0"/>
      </rPr>
      <t>2019</t>
    </r>
    <r>
      <rPr>
        <sz val="10"/>
        <color rgb="FF000000"/>
        <rFont val="宋体"/>
        <charset val="134"/>
      </rPr>
      <t>年第</t>
    </r>
    <r>
      <rPr>
        <sz val="10"/>
        <color rgb="FF000000"/>
        <rFont val="Arial"/>
        <charset val="0"/>
      </rPr>
      <t>57</t>
    </r>
    <r>
      <rPr>
        <sz val="10"/>
        <color rgb="FF000000"/>
        <rFont val="宋体"/>
        <charset val="134"/>
      </rPr>
      <t>号</t>
    </r>
  </si>
  <si>
    <t>财政部、税务总局、发展改革委、民政部、商务部、卫生健康委关于养老、托育、家政等社区家庭服务业税费优惠政策的公告</t>
  </si>
  <si>
    <r>
      <rPr>
        <sz val="10"/>
        <color rgb="FF000000"/>
        <rFont val="宋体"/>
        <charset val="134"/>
      </rPr>
      <t>财政部、税务总局、发展改革委、民政部、商务部、卫生健康委公告</t>
    </r>
    <r>
      <rPr>
        <sz val="10"/>
        <color rgb="FF000000"/>
        <rFont val="Arial"/>
        <charset val="0"/>
      </rPr>
      <t>2019</t>
    </r>
    <r>
      <rPr>
        <sz val="10"/>
        <color rgb="FF000000"/>
        <rFont val="宋体"/>
        <charset val="134"/>
      </rPr>
      <t>年第</t>
    </r>
    <r>
      <rPr>
        <sz val="10"/>
        <color rgb="FF000000"/>
        <rFont val="Arial"/>
        <charset val="0"/>
      </rPr>
      <t>76</t>
    </r>
    <r>
      <rPr>
        <sz val="10"/>
        <color rgb="FF000000"/>
        <rFont val="宋体"/>
        <charset val="134"/>
      </rPr>
      <t>号</t>
    </r>
  </si>
  <si>
    <r>
      <rPr>
        <sz val="10"/>
        <color rgb="FF0563C1"/>
        <rFont val="宋体"/>
        <charset val="0"/>
      </rPr>
      <t>财政部、国家税务总局、国家发展改革委、生态环境部关于公布《环境保护、节能节水项目企业所得税优惠目录（</t>
    </r>
    <r>
      <rPr>
        <sz val="10"/>
        <color rgb="FF0563C1"/>
        <rFont val="Arial"/>
        <charset val="0"/>
      </rPr>
      <t>2021</t>
    </r>
    <r>
      <rPr>
        <sz val="10"/>
        <color rgb="FF0563C1"/>
        <rFont val="宋体"/>
        <charset val="0"/>
      </rPr>
      <t>年版）》以及《资源综合利用企业所得税优惠目录（</t>
    </r>
    <r>
      <rPr>
        <sz val="10"/>
        <color rgb="FF0563C1"/>
        <rFont val="Arial"/>
        <charset val="0"/>
      </rPr>
      <t>2021</t>
    </r>
    <r>
      <rPr>
        <sz val="10"/>
        <color rgb="FF0563C1"/>
        <rFont val="宋体"/>
        <charset val="0"/>
      </rPr>
      <t>年版）》的公告</t>
    </r>
  </si>
  <si>
    <r>
      <rPr>
        <sz val="10"/>
        <color rgb="FF000000"/>
        <rFont val="宋体"/>
        <charset val="134"/>
      </rPr>
      <t>财政部、税务总局、发展改革委、生态环境部公告</t>
    </r>
    <r>
      <rPr>
        <sz val="10"/>
        <color rgb="FF000000"/>
        <rFont val="Arial"/>
        <charset val="0"/>
      </rPr>
      <t>2021</t>
    </r>
    <r>
      <rPr>
        <sz val="10"/>
        <color rgb="FF000000"/>
        <rFont val="宋体"/>
        <charset val="134"/>
      </rPr>
      <t>年第</t>
    </r>
    <r>
      <rPr>
        <sz val="10"/>
        <color rgb="FF000000"/>
        <rFont val="Arial"/>
        <charset val="0"/>
      </rPr>
      <t>36</t>
    </r>
    <r>
      <rPr>
        <sz val="10"/>
        <color rgb="FF000000"/>
        <rFont val="宋体"/>
        <charset val="134"/>
      </rPr>
      <t>号</t>
    </r>
  </si>
  <si>
    <t>A107011权益性投资收益优惠明细表</t>
  </si>
  <si>
    <t>财政部、国家税务总局关于企业清算业务企业所得税处理若干问题的通知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</si>
  <si>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60</t>
    </r>
    <r>
      <rPr>
        <sz val="10"/>
        <color rgb="FF000000"/>
        <rFont val="宋体"/>
        <charset val="134"/>
      </rPr>
      <t>号</t>
    </r>
  </si>
  <si>
    <t>财政部、国家税务总局关于执行企业所得税优惠政策若干问题的通知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</si>
  <si>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69</t>
    </r>
    <r>
      <rPr>
        <sz val="10"/>
        <color rgb="FF000000"/>
        <rFont val="宋体"/>
        <charset val="134"/>
      </rPr>
      <t>号</t>
    </r>
  </si>
  <si>
    <r>
      <rPr>
        <sz val="10"/>
        <color rgb="FF0563C1"/>
        <rFont val="宋体"/>
        <charset val="134"/>
      </rPr>
      <t>财政部、国家税务总局、证监会关于深港股票市场交易互联互通机制试点有关税收政策的通知</t>
    </r>
  </si>
  <si>
    <t>财政部、税务总局、证监会关于创新企业境内发行存托凭证试点阶段有关税收政策的公告</t>
  </si>
  <si>
    <r>
      <rPr>
        <sz val="10"/>
        <color rgb="FF000000"/>
        <rFont val="宋体"/>
        <charset val="134"/>
      </rPr>
      <t>财政部、税务总局、证监会公告</t>
    </r>
    <r>
      <rPr>
        <sz val="10"/>
        <color rgb="FF000000"/>
        <rFont val="Arial"/>
        <charset val="0"/>
      </rPr>
      <t>2019</t>
    </r>
    <r>
      <rPr>
        <sz val="10"/>
        <color rgb="FF000000"/>
        <rFont val="宋体"/>
        <charset val="134"/>
      </rPr>
      <t>年第</t>
    </r>
    <r>
      <rPr>
        <sz val="10"/>
        <color rgb="FF000000"/>
        <rFont val="Arial"/>
        <charset val="0"/>
      </rPr>
      <t>52</t>
    </r>
    <r>
      <rPr>
        <sz val="10"/>
        <color rgb="FF000000"/>
        <rFont val="宋体"/>
        <charset val="134"/>
      </rPr>
      <t>号</t>
    </r>
  </si>
  <si>
    <t>A107012研发费用加计扣除优惠明细表</t>
  </si>
  <si>
    <t>财政部、国家税务总局、科技部关于完善研究开发费用税前加计扣除政策的通知</t>
  </si>
  <si>
    <r>
      <rPr>
        <sz val="10"/>
        <color rgb="FF000000"/>
        <rFont val="宋体"/>
        <charset val="134"/>
      </rPr>
      <t>财税〔</t>
    </r>
    <r>
      <rPr>
        <sz val="10"/>
        <color rgb="FF000000"/>
        <rFont val="Arial"/>
        <charset val="0"/>
      </rPr>
      <t>2015</t>
    </r>
    <r>
      <rPr>
        <sz val="10"/>
        <color rgb="FF000000"/>
        <rFont val="宋体"/>
        <charset val="134"/>
      </rPr>
      <t>〕</t>
    </r>
    <r>
      <rPr>
        <sz val="10"/>
        <color rgb="FF000000"/>
        <rFont val="Arial"/>
        <charset val="0"/>
      </rPr>
      <t>119</t>
    </r>
    <r>
      <rPr>
        <sz val="10"/>
        <color rgb="FF000000"/>
        <rFont val="宋体"/>
        <charset val="134"/>
      </rPr>
      <t>号</t>
    </r>
  </si>
  <si>
    <t>国家税务总局关于企业研究开发费用税前加计扣除政策有关问题的公告</t>
  </si>
  <si>
    <r>
      <rPr>
        <sz val="10"/>
        <color rgb="FF000000"/>
        <rFont val="宋体"/>
        <charset val="134"/>
      </rPr>
      <t>国家税务总局公告</t>
    </r>
    <r>
      <rPr>
        <sz val="10"/>
        <color rgb="FF000000"/>
        <rFont val="Arial"/>
        <charset val="0"/>
      </rPr>
      <t>2015</t>
    </r>
    <r>
      <rPr>
        <sz val="10"/>
        <color rgb="FF000000"/>
        <rFont val="宋体"/>
        <charset val="134"/>
      </rPr>
      <t>年第</t>
    </r>
    <r>
      <rPr>
        <sz val="10"/>
        <color rgb="FF000000"/>
        <rFont val="Arial"/>
        <charset val="0"/>
      </rPr>
      <t>97</t>
    </r>
    <r>
      <rPr>
        <sz val="10"/>
        <color rgb="FF000000"/>
        <rFont val="宋体"/>
        <charset val="134"/>
      </rPr>
      <t>号</t>
    </r>
  </si>
  <si>
    <t>科技部、财政部、国家税务总局关于印发《科技型中小企业评价办法》的通知</t>
  </si>
  <si>
    <r>
      <rPr>
        <sz val="10"/>
        <color rgb="FF000000"/>
        <rFont val="宋体"/>
        <charset val="134"/>
      </rPr>
      <t>国科发政〔</t>
    </r>
    <r>
      <rPr>
        <sz val="10"/>
        <color rgb="FF000000"/>
        <rFont val="Arial"/>
        <charset val="0"/>
      </rPr>
      <t>2017</t>
    </r>
    <r>
      <rPr>
        <sz val="10"/>
        <color rgb="FF000000"/>
        <rFont val="宋体"/>
        <charset val="134"/>
      </rPr>
      <t>〕</t>
    </r>
    <r>
      <rPr>
        <sz val="10"/>
        <color rgb="FF000000"/>
        <rFont val="Arial"/>
        <charset val="0"/>
      </rPr>
      <t>115</t>
    </r>
    <r>
      <rPr>
        <sz val="10"/>
        <color rgb="FF000000"/>
        <rFont val="宋体"/>
        <charset val="134"/>
      </rPr>
      <t>号</t>
    </r>
  </si>
  <si>
    <t>国家税务总局关于提高科技型中小企业研究开发费用税前加计扣除比例有关问题的公告</t>
  </si>
  <si>
    <r>
      <rPr>
        <sz val="10"/>
        <color rgb="FF000000"/>
        <rFont val="宋体"/>
        <charset val="134"/>
      </rPr>
      <t>国家税务总局公告</t>
    </r>
    <r>
      <rPr>
        <sz val="10"/>
        <color rgb="FF000000"/>
        <rFont val="Arial"/>
        <charset val="0"/>
      </rPr>
      <t>2017</t>
    </r>
    <r>
      <rPr>
        <sz val="10"/>
        <color rgb="FF000000"/>
        <rFont val="宋体"/>
        <charset val="134"/>
      </rPr>
      <t>年第</t>
    </r>
    <r>
      <rPr>
        <sz val="10"/>
        <color rgb="FF000000"/>
        <rFont val="Arial"/>
        <charset val="0"/>
      </rPr>
      <t>18</t>
    </r>
    <r>
      <rPr>
        <sz val="10"/>
        <color rgb="FF000000"/>
        <rFont val="宋体"/>
        <charset val="134"/>
      </rPr>
      <t>号</t>
    </r>
  </si>
  <si>
    <t>国家税务总局关于研发费用税前加计扣除归集范围有关问题的公告</t>
  </si>
  <si>
    <r>
      <rPr>
        <sz val="10"/>
        <color rgb="FF000000"/>
        <rFont val="宋体"/>
        <charset val="134"/>
      </rPr>
      <t>国家税务总局公告</t>
    </r>
    <r>
      <rPr>
        <sz val="10"/>
        <color rgb="FF000000"/>
        <rFont val="Arial"/>
        <charset val="0"/>
      </rPr>
      <t>2017</t>
    </r>
    <r>
      <rPr>
        <sz val="10"/>
        <color rgb="FF000000"/>
        <rFont val="宋体"/>
        <charset val="134"/>
      </rPr>
      <t>年第</t>
    </r>
    <r>
      <rPr>
        <sz val="10"/>
        <color rgb="FF000000"/>
        <rFont val="Arial"/>
        <charset val="0"/>
      </rPr>
      <t>40</t>
    </r>
    <r>
      <rPr>
        <sz val="10"/>
        <color rgb="FF000000"/>
        <rFont val="宋体"/>
        <charset val="134"/>
      </rPr>
      <t>号</t>
    </r>
  </si>
  <si>
    <t>财政部、税务总局关于企业委托境外研究开发费用税前加计扣除有关政策问题的通知</t>
  </si>
  <si>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64</t>
    </r>
    <r>
      <rPr>
        <sz val="10"/>
        <color rgb="FF000000"/>
        <rFont val="宋体"/>
        <charset val="134"/>
      </rPr>
      <t>号</t>
    </r>
  </si>
  <si>
    <t>财政部、税务总局、科技部关于提高研究开发费税前加计扣除比例的通知</t>
  </si>
  <si>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99</t>
    </r>
    <r>
      <rPr>
        <sz val="10"/>
        <color rgb="FF000000"/>
        <rFont val="宋体"/>
        <charset val="134"/>
      </rPr>
      <t>号</t>
    </r>
  </si>
  <si>
    <r>
      <rPr>
        <sz val="10"/>
        <color rgb="FF0563C1"/>
        <rFont val="宋体"/>
        <charset val="134"/>
      </rPr>
      <t>财政部、税务总局关于进一步完善研发费用税前加计扣除政策有关问题的公告</t>
    </r>
  </si>
  <si>
    <r>
      <rPr>
        <sz val="10"/>
        <color rgb="FF000000"/>
        <rFont val="宋体"/>
        <charset val="134"/>
      </rPr>
      <t>财政部、税务总局公告</t>
    </r>
    <r>
      <rPr>
        <sz val="10"/>
        <color rgb="FF000000"/>
        <rFont val="Arial"/>
        <charset val="0"/>
      </rPr>
      <t>2021</t>
    </r>
    <r>
      <rPr>
        <sz val="10"/>
        <color rgb="FF000000"/>
        <rFont val="宋体"/>
        <charset val="134"/>
      </rPr>
      <t>年第</t>
    </r>
    <r>
      <rPr>
        <sz val="10"/>
        <color rgb="FF000000"/>
        <rFont val="Arial"/>
        <charset val="0"/>
      </rPr>
      <t>13</t>
    </r>
    <r>
      <rPr>
        <sz val="10"/>
        <color rgb="FF000000"/>
        <rFont val="宋体"/>
        <charset val="134"/>
      </rPr>
      <t>号</t>
    </r>
  </si>
  <si>
    <r>
      <rPr>
        <sz val="10"/>
        <color rgb="FF0563C1"/>
        <rFont val="宋体"/>
        <charset val="134"/>
      </rPr>
      <t>国家税务总局关于进一步落实研发费用加计扣除政策有关问题的公告</t>
    </r>
  </si>
  <si>
    <r>
      <rPr>
        <sz val="10"/>
        <color rgb="FF000000"/>
        <rFont val="宋体"/>
        <charset val="134"/>
      </rPr>
      <t>国家税务总局公告</t>
    </r>
    <r>
      <rPr>
        <sz val="10"/>
        <color rgb="FF000000"/>
        <rFont val="Arial"/>
        <charset val="0"/>
      </rPr>
      <t>2021</t>
    </r>
    <r>
      <rPr>
        <sz val="10"/>
        <color rgb="FF000000"/>
        <rFont val="宋体"/>
        <charset val="134"/>
      </rPr>
      <t>年第</t>
    </r>
    <r>
      <rPr>
        <sz val="10"/>
        <color rgb="FF000000"/>
        <rFont val="Arial"/>
        <charset val="0"/>
      </rPr>
      <t>28</t>
    </r>
    <r>
      <rPr>
        <sz val="10"/>
        <color rgb="FF000000"/>
        <rFont val="宋体"/>
        <charset val="134"/>
      </rPr>
      <t>号</t>
    </r>
  </si>
  <si>
    <t>“落实研发费用加计扣除政策新举措”在线访谈</t>
  </si>
  <si>
    <t>“研发费用加计扣除新政策讲解”在线访谈</t>
  </si>
  <si>
    <t>减税降费政策操作指南（五）——研发费用加计扣除政策</t>
  </si>
  <si>
    <t>研发费用税前加计扣除新政指引</t>
  </si>
  <si>
    <t>A107020所得减免优惠明细表</t>
  </si>
  <si>
    <t>财政部、国家税务总局关于发布享受企业所得税优惠政策的农产品初加工范围（试行）的通知</t>
  </si>
  <si>
    <r>
      <rPr>
        <sz val="10"/>
        <color rgb="FF000000"/>
        <rFont val="宋体"/>
        <charset val="134"/>
      </rPr>
      <t>财税〔</t>
    </r>
    <r>
      <rPr>
        <sz val="10"/>
        <color rgb="FF000000"/>
        <rFont val="Arial"/>
        <charset val="0"/>
      </rPr>
      <t>2008</t>
    </r>
    <r>
      <rPr>
        <sz val="10"/>
        <color rgb="FF000000"/>
        <rFont val="宋体"/>
        <charset val="134"/>
      </rPr>
      <t>〕</t>
    </r>
    <r>
      <rPr>
        <sz val="10"/>
        <color rgb="FF000000"/>
        <rFont val="Arial"/>
        <charset val="0"/>
      </rPr>
      <t>149</t>
    </r>
    <r>
      <rPr>
        <sz val="10"/>
        <color rgb="FF000000"/>
        <rFont val="宋体"/>
        <charset val="134"/>
      </rPr>
      <t>号</t>
    </r>
  </si>
  <si>
    <t>国家税务总局关于黑龙江垦区国有农场土地承包费缴纳企业所得税问题的批复</t>
  </si>
  <si>
    <r>
      <rPr>
        <sz val="10"/>
        <color rgb="FF000000"/>
        <rFont val="宋体"/>
        <charset val="134"/>
      </rPr>
      <t>国税函〔</t>
    </r>
    <r>
      <rPr>
        <sz val="10"/>
        <color rgb="FF000000"/>
        <rFont val="Arial"/>
        <charset val="0"/>
      </rPr>
      <t>2009</t>
    </r>
    <r>
      <rPr>
        <sz val="10"/>
        <color rgb="FF000000"/>
        <rFont val="宋体"/>
        <charset val="134"/>
      </rPr>
      <t>〕</t>
    </r>
    <r>
      <rPr>
        <sz val="10"/>
        <color rgb="FF000000"/>
        <rFont val="Arial"/>
        <charset val="0"/>
      </rPr>
      <t>779</t>
    </r>
    <r>
      <rPr>
        <sz val="10"/>
        <color rgb="FF000000"/>
        <rFont val="宋体"/>
        <charset val="134"/>
      </rPr>
      <t>号</t>
    </r>
  </si>
  <si>
    <r>
      <rPr>
        <sz val="10"/>
        <color rgb="FF0563C1"/>
        <rFont val="宋体"/>
        <charset val="0"/>
      </rPr>
      <t>国家税务总局关于</t>
    </r>
    <r>
      <rPr>
        <sz val="10"/>
        <color rgb="FF800080"/>
        <rFont val="Arial"/>
        <charset val="134"/>
      </rPr>
      <t>“</t>
    </r>
    <r>
      <rPr>
        <sz val="10"/>
        <color rgb="FF800080"/>
        <rFont val="宋体"/>
        <charset val="134"/>
      </rPr>
      <t>公司＋农户</t>
    </r>
    <r>
      <rPr>
        <sz val="10"/>
        <color rgb="FF800080"/>
        <rFont val="Arial"/>
        <charset val="134"/>
      </rPr>
      <t>”</t>
    </r>
    <r>
      <rPr>
        <sz val="10"/>
        <color rgb="FF800080"/>
        <rFont val="宋体"/>
        <charset val="134"/>
      </rPr>
      <t>经营模式企业所得税优惠问题的公告</t>
    </r>
  </si>
  <si>
    <r>
      <rPr>
        <sz val="10"/>
        <color rgb="FF000000"/>
        <rFont val="宋体"/>
        <charset val="134"/>
      </rPr>
      <t>国家税务总局公告</t>
    </r>
    <r>
      <rPr>
        <sz val="10"/>
        <color rgb="FF000000"/>
        <rFont val="Arial"/>
        <charset val="0"/>
      </rPr>
      <t>2010</t>
    </r>
    <r>
      <rPr>
        <sz val="10"/>
        <color rgb="FF000000"/>
        <rFont val="宋体"/>
        <charset val="134"/>
      </rPr>
      <t>年第</t>
    </r>
    <r>
      <rPr>
        <sz val="10"/>
        <color rgb="FF000000"/>
        <rFont val="Arial"/>
        <charset val="0"/>
      </rPr>
      <t>2</t>
    </r>
    <r>
      <rPr>
        <sz val="10"/>
        <color rgb="FF000000"/>
        <rFont val="宋体"/>
        <charset val="134"/>
      </rPr>
      <t>号</t>
    </r>
  </si>
  <si>
    <t>财政部、国家税务局关于享受企业所得税优惠的农产品初加工有关范围的补充通知</t>
  </si>
  <si>
    <r>
      <rPr>
        <sz val="10"/>
        <color rgb="FF000000"/>
        <rFont val="宋体"/>
        <charset val="134"/>
      </rPr>
      <t>财税〔</t>
    </r>
    <r>
      <rPr>
        <sz val="10"/>
        <color rgb="FF000000"/>
        <rFont val="Arial"/>
        <charset val="0"/>
      </rPr>
      <t>2011</t>
    </r>
    <r>
      <rPr>
        <sz val="10"/>
        <color rgb="FF000000"/>
        <rFont val="宋体"/>
        <charset val="134"/>
      </rPr>
      <t>〕</t>
    </r>
    <r>
      <rPr>
        <sz val="10"/>
        <color rgb="FF000000"/>
        <rFont val="Arial"/>
        <charset val="0"/>
      </rPr>
      <t>26</t>
    </r>
    <r>
      <rPr>
        <sz val="10"/>
        <color rgb="FF000000"/>
        <rFont val="宋体"/>
        <charset val="134"/>
      </rPr>
      <t>号</t>
    </r>
  </si>
  <si>
    <t>国家税务总局关于实施农、林、牧、渔业项目企业所得税优惠问题的公告</t>
  </si>
  <si>
    <r>
      <rPr>
        <sz val="10"/>
        <color rgb="FF000000"/>
        <rFont val="宋体"/>
        <charset val="134"/>
      </rPr>
      <t>国家税务总局公告</t>
    </r>
    <r>
      <rPr>
        <sz val="10"/>
        <color rgb="FF000000"/>
        <rFont val="Arial"/>
        <charset val="0"/>
      </rPr>
      <t>2011</t>
    </r>
    <r>
      <rPr>
        <sz val="10"/>
        <color rgb="FF000000"/>
        <rFont val="宋体"/>
        <charset val="134"/>
      </rPr>
      <t>年第</t>
    </r>
    <r>
      <rPr>
        <sz val="10"/>
        <color rgb="FF000000"/>
        <rFont val="Arial"/>
        <charset val="0"/>
      </rPr>
      <t>48</t>
    </r>
    <r>
      <rPr>
        <sz val="10"/>
        <color rgb="FF000000"/>
        <rFont val="宋体"/>
        <charset val="134"/>
      </rPr>
      <t>号</t>
    </r>
  </si>
  <si>
    <t>财政部、国家税务总局关于执行公共基础设施项目企业所得税优惠目录有关问题的通知</t>
  </si>
  <si>
    <r>
      <rPr>
        <sz val="10"/>
        <color rgb="FF000000"/>
        <rFont val="宋体"/>
        <charset val="134"/>
      </rPr>
      <t>财税〔</t>
    </r>
    <r>
      <rPr>
        <sz val="10"/>
        <color rgb="FF000000"/>
        <rFont val="Arial"/>
        <charset val="0"/>
      </rPr>
      <t>2008</t>
    </r>
    <r>
      <rPr>
        <sz val="10"/>
        <color rgb="FF000000"/>
        <rFont val="宋体"/>
        <charset val="134"/>
      </rPr>
      <t>〕</t>
    </r>
    <r>
      <rPr>
        <sz val="10"/>
        <color rgb="FF000000"/>
        <rFont val="Arial"/>
        <charset val="0"/>
      </rPr>
      <t>46</t>
    </r>
    <r>
      <rPr>
        <sz val="10"/>
        <color rgb="FF000000"/>
        <rFont val="宋体"/>
        <charset val="134"/>
      </rPr>
      <t>号</t>
    </r>
  </si>
  <si>
    <r>
      <rPr>
        <sz val="10"/>
        <color rgb="FF0563C1"/>
        <rFont val="宋体"/>
        <charset val="0"/>
      </rPr>
      <t>财政部、国家税务总局、国家发展改革委关于公布公共基础设施项目企业所得税优惠目录（</t>
    </r>
    <r>
      <rPr>
        <sz val="10"/>
        <color rgb="FF0563C1"/>
        <rFont val="Arial"/>
        <charset val="0"/>
      </rPr>
      <t>2008</t>
    </r>
    <r>
      <rPr>
        <sz val="10"/>
        <color rgb="FF0563C1"/>
        <rFont val="宋体"/>
        <charset val="0"/>
      </rPr>
      <t>年版）的通知</t>
    </r>
  </si>
  <si>
    <r>
      <rPr>
        <sz val="10"/>
        <color rgb="FF000000"/>
        <rFont val="宋体"/>
        <charset val="134"/>
      </rPr>
      <t>财税〔</t>
    </r>
    <r>
      <rPr>
        <sz val="10"/>
        <color rgb="FF000000"/>
        <rFont val="Arial"/>
        <charset val="0"/>
      </rPr>
      <t>2008</t>
    </r>
    <r>
      <rPr>
        <sz val="10"/>
        <color rgb="FF000000"/>
        <rFont val="宋体"/>
        <charset val="134"/>
      </rPr>
      <t>〕</t>
    </r>
    <r>
      <rPr>
        <sz val="10"/>
        <color rgb="FF000000"/>
        <rFont val="Arial"/>
        <charset val="0"/>
      </rPr>
      <t>116</t>
    </r>
    <r>
      <rPr>
        <sz val="10"/>
        <color rgb="FF000000"/>
        <rFont val="宋体"/>
        <charset val="134"/>
      </rPr>
      <t>号</t>
    </r>
  </si>
  <si>
    <t>国家税务总局关于实施国家重点扶持的公共基础设施项目企业所得税优惠问题的通知</t>
  </si>
  <si>
    <r>
      <rPr>
        <sz val="10"/>
        <color rgb="FF000000"/>
        <rFont val="宋体"/>
        <charset val="134"/>
      </rPr>
      <t>国税发〔</t>
    </r>
    <r>
      <rPr>
        <sz val="10"/>
        <color rgb="FF000000"/>
        <rFont val="Arial"/>
        <charset val="134"/>
      </rPr>
      <t>2009</t>
    </r>
    <r>
      <rPr>
        <sz val="10"/>
        <color rgb="FF000000"/>
        <rFont val="宋体"/>
        <charset val="134"/>
      </rPr>
      <t>〕</t>
    </r>
    <r>
      <rPr>
        <sz val="10"/>
        <color rgb="FF000000"/>
        <rFont val="Arial"/>
        <charset val="134"/>
      </rPr>
      <t>80</t>
    </r>
    <r>
      <rPr>
        <sz val="10"/>
        <color rgb="FF000000"/>
        <rFont val="宋体"/>
        <charset val="134"/>
      </rPr>
      <t>号</t>
    </r>
  </si>
  <si>
    <t>财政部、国家税务总局关于公共基础设施项目和环境保护节能节水项目企业所得税优惠政策问题的通知</t>
  </si>
  <si>
    <r>
      <rPr>
        <sz val="10"/>
        <color rgb="FF000000"/>
        <rFont val="宋体"/>
        <charset val="134"/>
      </rPr>
      <t>财税〔</t>
    </r>
    <r>
      <rPr>
        <sz val="10"/>
        <color rgb="FF000000"/>
        <rFont val="Arial"/>
        <charset val="0"/>
      </rPr>
      <t>2012</t>
    </r>
    <r>
      <rPr>
        <sz val="10"/>
        <color rgb="FF000000"/>
        <rFont val="宋体"/>
        <charset val="134"/>
      </rPr>
      <t>〕</t>
    </r>
    <r>
      <rPr>
        <sz val="10"/>
        <color rgb="FF000000"/>
        <rFont val="Arial"/>
        <charset val="0"/>
      </rPr>
      <t>10</t>
    </r>
    <r>
      <rPr>
        <sz val="10"/>
        <color rgb="FF000000"/>
        <rFont val="宋体"/>
        <charset val="134"/>
      </rPr>
      <t>号</t>
    </r>
  </si>
  <si>
    <t>国家税务总局关于电网企业电网新建项目享受所得税优惠政策问题的公告</t>
  </si>
  <si>
    <r>
      <rPr>
        <sz val="10"/>
        <color rgb="FF000000"/>
        <rFont val="宋体"/>
        <charset val="134"/>
      </rPr>
      <t>国家税务总局公告</t>
    </r>
    <r>
      <rPr>
        <sz val="10"/>
        <color rgb="FF000000"/>
        <rFont val="Arial"/>
        <charset val="0"/>
      </rPr>
      <t>2013</t>
    </r>
    <r>
      <rPr>
        <sz val="10"/>
        <color rgb="FF000000"/>
        <rFont val="宋体"/>
        <charset val="134"/>
      </rPr>
      <t>年第</t>
    </r>
    <r>
      <rPr>
        <sz val="10"/>
        <color rgb="FF000000"/>
        <rFont val="Arial"/>
        <charset val="0"/>
      </rPr>
      <t>26</t>
    </r>
    <r>
      <rPr>
        <sz val="10"/>
        <color rgb="FF000000"/>
        <rFont val="宋体"/>
        <charset val="134"/>
      </rPr>
      <t>号</t>
    </r>
  </si>
  <si>
    <t>财政部、国家税务总局关于公共基础设施项目享受企业所得税优惠政策问题的补充通知</t>
  </si>
  <si>
    <r>
      <rPr>
        <sz val="10"/>
        <color rgb="FF000000"/>
        <rFont val="宋体"/>
        <charset val="134"/>
      </rPr>
      <t>财税〔</t>
    </r>
    <r>
      <rPr>
        <sz val="10"/>
        <color rgb="FF000000"/>
        <rFont val="Arial"/>
        <charset val="0"/>
      </rPr>
      <t>2014</t>
    </r>
    <r>
      <rPr>
        <sz val="10"/>
        <color rgb="FF000000"/>
        <rFont val="宋体"/>
        <charset val="134"/>
      </rPr>
      <t>〕</t>
    </r>
    <r>
      <rPr>
        <sz val="10"/>
        <color rgb="FF000000"/>
        <rFont val="Arial"/>
        <charset val="0"/>
      </rPr>
      <t>55</t>
    </r>
    <r>
      <rPr>
        <sz val="10"/>
        <color rgb="FF000000"/>
        <rFont val="宋体"/>
        <charset val="134"/>
      </rPr>
      <t>号</t>
    </r>
  </si>
  <si>
    <t>财政部、税务总局关于继续实行农村饮水安全工程税收优惠政策的公告</t>
  </si>
  <si>
    <r>
      <rPr>
        <sz val="10"/>
        <color rgb="FF000000"/>
        <rFont val="宋体"/>
        <charset val="134"/>
      </rPr>
      <t>财政部、税务总局公告</t>
    </r>
    <r>
      <rPr>
        <sz val="10"/>
        <color rgb="FF000000"/>
        <rFont val="Arial"/>
        <charset val="0"/>
      </rPr>
      <t>2019</t>
    </r>
    <r>
      <rPr>
        <sz val="10"/>
        <color rgb="FF000000"/>
        <rFont val="宋体"/>
        <charset val="134"/>
      </rPr>
      <t>年第</t>
    </r>
    <r>
      <rPr>
        <sz val="10"/>
        <color rgb="FF000000"/>
        <rFont val="Arial"/>
        <charset val="0"/>
      </rPr>
      <t>67</t>
    </r>
    <r>
      <rPr>
        <sz val="10"/>
        <color rgb="FF000000"/>
        <rFont val="宋体"/>
        <charset val="134"/>
      </rPr>
      <t>号</t>
    </r>
  </si>
  <si>
    <t>财政部、国家税务总局、国家发展改革委关于公布《环境保护、节能节水项目企业所得税优惠目录（试行）》的通知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</si>
  <si>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166</t>
    </r>
    <r>
      <rPr>
        <sz val="10"/>
        <color rgb="FF000000"/>
        <rFont val="宋体"/>
        <charset val="134"/>
      </rPr>
      <t>号</t>
    </r>
  </si>
  <si>
    <t>财政部、国家税务总局、国家发展改革委关于垃圾填埋沼气发电列入《环境保护、节能节水项目企业所得税优惠目录（试行）》的通知</t>
  </si>
  <si>
    <r>
      <rPr>
        <sz val="10"/>
        <color rgb="FF000000"/>
        <rFont val="宋体"/>
        <charset val="134"/>
      </rPr>
      <t>财税〔</t>
    </r>
    <r>
      <rPr>
        <sz val="10"/>
        <color rgb="FF000000"/>
        <rFont val="Arial"/>
        <charset val="0"/>
      </rPr>
      <t>2016</t>
    </r>
    <r>
      <rPr>
        <sz val="10"/>
        <color rgb="FF000000"/>
        <rFont val="宋体"/>
        <charset val="134"/>
      </rPr>
      <t>〕</t>
    </r>
    <r>
      <rPr>
        <sz val="10"/>
        <color rgb="FF000000"/>
        <rFont val="Arial"/>
        <charset val="0"/>
      </rPr>
      <t>131</t>
    </r>
    <r>
      <rPr>
        <sz val="10"/>
        <color rgb="FF000000"/>
        <rFont val="宋体"/>
        <charset val="134"/>
      </rPr>
      <t>号</t>
    </r>
  </si>
  <si>
    <t>国家税务总局关于技术转让所得减免企业所得税有关问题的通知</t>
  </si>
  <si>
    <r>
      <rPr>
        <sz val="10"/>
        <color rgb="FF000000"/>
        <rFont val="宋体"/>
        <charset val="134"/>
      </rPr>
      <t>国税函〔</t>
    </r>
    <r>
      <rPr>
        <sz val="10"/>
        <color rgb="FF000000"/>
        <rFont val="Arial"/>
        <charset val="0"/>
      </rPr>
      <t>2009</t>
    </r>
    <r>
      <rPr>
        <sz val="10"/>
        <color rgb="FF000000"/>
        <rFont val="宋体"/>
        <charset val="134"/>
      </rPr>
      <t>〕</t>
    </r>
    <r>
      <rPr>
        <sz val="10"/>
        <color rgb="FF000000"/>
        <rFont val="Arial"/>
        <charset val="0"/>
      </rPr>
      <t>212</t>
    </r>
    <r>
      <rPr>
        <sz val="10"/>
        <color rgb="FF000000"/>
        <rFont val="宋体"/>
        <charset val="134"/>
      </rPr>
      <t>号</t>
    </r>
  </si>
  <si>
    <t>财政部、国家税务总局关于居民企业技术转让有关企业所得税政策问题的通知</t>
  </si>
  <si>
    <r>
      <rPr>
        <sz val="10"/>
        <color rgb="FF000000"/>
        <rFont val="宋体"/>
        <charset val="134"/>
      </rPr>
      <t>财税〔</t>
    </r>
    <r>
      <rPr>
        <sz val="10"/>
        <color rgb="FF000000"/>
        <rFont val="Arial"/>
        <charset val="134"/>
      </rPr>
      <t>2010</t>
    </r>
    <r>
      <rPr>
        <sz val="10"/>
        <color rgb="FF000000"/>
        <rFont val="宋体"/>
        <charset val="134"/>
      </rPr>
      <t>〕</t>
    </r>
    <r>
      <rPr>
        <sz val="10"/>
        <color rgb="FF000000"/>
        <rFont val="Arial"/>
        <charset val="134"/>
      </rPr>
      <t>111</t>
    </r>
    <r>
      <rPr>
        <sz val="10"/>
        <color rgb="FF000000"/>
        <rFont val="宋体"/>
        <charset val="134"/>
      </rPr>
      <t>号</t>
    </r>
  </si>
  <si>
    <t>国家税务总局关于技术转让所得减免企业所得税有关问题的公告</t>
  </si>
  <si>
    <r>
      <rPr>
        <sz val="10"/>
        <color rgb="FF000000"/>
        <rFont val="宋体"/>
        <charset val="134"/>
      </rPr>
      <t>国家税务总局公告</t>
    </r>
    <r>
      <rPr>
        <sz val="10"/>
        <color rgb="FF000000"/>
        <rFont val="Arial"/>
        <charset val="0"/>
      </rPr>
      <t>2013</t>
    </r>
    <r>
      <rPr>
        <sz val="10"/>
        <color rgb="FF000000"/>
        <rFont val="宋体"/>
        <charset val="134"/>
      </rPr>
      <t>年第</t>
    </r>
    <r>
      <rPr>
        <sz val="10"/>
        <color rgb="FF000000"/>
        <rFont val="Arial"/>
        <charset val="0"/>
      </rPr>
      <t>62</t>
    </r>
    <r>
      <rPr>
        <sz val="10"/>
        <color rgb="FF000000"/>
        <rFont val="宋体"/>
        <charset val="134"/>
      </rPr>
      <t>号</t>
    </r>
  </si>
  <si>
    <t>国家税务总局关于许可使用权技术转让所得企业所得税有关问题的公告</t>
  </si>
  <si>
    <r>
      <rPr>
        <sz val="10"/>
        <color rgb="FF000000"/>
        <rFont val="宋体"/>
        <charset val="134"/>
      </rPr>
      <t>国家税务总局公告</t>
    </r>
    <r>
      <rPr>
        <sz val="10"/>
        <color rgb="FF000000"/>
        <rFont val="Arial"/>
        <charset val="0"/>
      </rPr>
      <t>2015</t>
    </r>
    <r>
      <rPr>
        <sz val="10"/>
        <color rgb="FF000000"/>
        <rFont val="宋体"/>
        <charset val="134"/>
      </rPr>
      <t>年第</t>
    </r>
    <r>
      <rPr>
        <sz val="10"/>
        <color rgb="FF000000"/>
        <rFont val="Arial"/>
        <charset val="0"/>
      </rPr>
      <t>82</t>
    </r>
    <r>
      <rPr>
        <sz val="10"/>
        <color rgb="FF000000"/>
        <rFont val="宋体"/>
        <charset val="134"/>
      </rPr>
      <t>号</t>
    </r>
  </si>
  <si>
    <t>财政部、税务总局、科技部、知识产权局关于中关村国家自主创新示范区特定区域技术转让企业所得税试点政策的通知</t>
  </si>
  <si>
    <r>
      <rPr>
        <sz val="10"/>
        <color rgb="FF000000"/>
        <rFont val="宋体"/>
        <charset val="134"/>
      </rPr>
      <t>财税〔</t>
    </r>
    <r>
      <rPr>
        <sz val="10"/>
        <color rgb="FF000000"/>
        <rFont val="Arial"/>
        <charset val="0"/>
      </rPr>
      <t>2020</t>
    </r>
    <r>
      <rPr>
        <sz val="10"/>
        <color rgb="FF000000"/>
        <rFont val="宋体"/>
        <charset val="134"/>
      </rPr>
      <t>〕</t>
    </r>
    <r>
      <rPr>
        <sz val="10"/>
        <color rgb="FF000000"/>
        <rFont val="Arial"/>
        <charset val="0"/>
      </rPr>
      <t>61</t>
    </r>
    <r>
      <rPr>
        <sz val="10"/>
        <color rgb="FF000000"/>
        <rFont val="宋体"/>
        <charset val="134"/>
      </rPr>
      <t>号</t>
    </r>
  </si>
  <si>
    <t>财政部、国家税务总局关于促进节能服务产业发展增值税营业税和企业所得税政策问题的通知</t>
  </si>
  <si>
    <r>
      <rPr>
        <sz val="10"/>
        <color rgb="FF000000"/>
        <rFont val="宋体"/>
        <charset val="134"/>
      </rPr>
      <t>财税〔</t>
    </r>
    <r>
      <rPr>
        <sz val="10"/>
        <color rgb="FF000000"/>
        <rFont val="Arial"/>
        <charset val="0"/>
      </rPr>
      <t>2010</t>
    </r>
    <r>
      <rPr>
        <sz val="10"/>
        <color rgb="FF000000"/>
        <rFont val="宋体"/>
        <charset val="134"/>
      </rPr>
      <t>〕</t>
    </r>
    <r>
      <rPr>
        <sz val="10"/>
        <color rgb="FF000000"/>
        <rFont val="Arial"/>
        <charset val="0"/>
      </rPr>
      <t>110</t>
    </r>
    <r>
      <rPr>
        <sz val="10"/>
        <color rgb="FF000000"/>
        <rFont val="宋体"/>
        <charset val="134"/>
      </rPr>
      <t>号</t>
    </r>
  </si>
  <si>
    <t>国家税务总局、国家发展改革委关于落实节能服务企业合同能源管理项目企业所得税优惠政策有关征收管理问题的公告</t>
  </si>
  <si>
    <r>
      <rPr>
        <sz val="10"/>
        <color rgb="FF000000"/>
        <rFont val="宋体"/>
        <charset val="134"/>
      </rPr>
      <t>国家税务总局、国家发展改革委公告</t>
    </r>
    <r>
      <rPr>
        <sz val="10"/>
        <color rgb="FF000000"/>
        <rFont val="Arial"/>
        <charset val="0"/>
      </rPr>
      <t>2013</t>
    </r>
    <r>
      <rPr>
        <sz val="10"/>
        <color rgb="FF000000"/>
        <rFont val="宋体"/>
        <charset val="134"/>
      </rPr>
      <t>年第</t>
    </r>
    <r>
      <rPr>
        <sz val="10"/>
        <color rgb="FF000000"/>
        <rFont val="Arial"/>
        <charset val="0"/>
      </rPr>
      <t>77</t>
    </r>
    <r>
      <rPr>
        <sz val="10"/>
        <color rgb="FF000000"/>
        <rFont val="宋体"/>
        <charset val="134"/>
      </rPr>
      <t>号</t>
    </r>
  </si>
  <si>
    <t>财政部、税务总局、国家发展改革委、工业和信息化部关于集成电路生产企业有关企业所得税政策问题的通知</t>
  </si>
  <si>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27</t>
    </r>
    <r>
      <rPr>
        <sz val="10"/>
        <color rgb="FF000000"/>
        <rFont val="宋体"/>
        <charset val="134"/>
      </rPr>
      <t>号</t>
    </r>
  </si>
  <si>
    <t>A107030抵扣应纳税所得额明细表</t>
  </si>
  <si>
    <t>国家税务总局关于实施创业投资企业所得税优惠问题的通知</t>
  </si>
  <si>
    <r>
      <rPr>
        <sz val="10"/>
        <color rgb="FF000000"/>
        <rFont val="宋体"/>
        <charset val="134"/>
      </rPr>
      <t>国税发〔</t>
    </r>
    <r>
      <rPr>
        <sz val="10"/>
        <color rgb="FF000000"/>
        <rFont val="Arial"/>
        <charset val="0"/>
      </rPr>
      <t>2009</t>
    </r>
    <r>
      <rPr>
        <sz val="10"/>
        <color rgb="FF000000"/>
        <rFont val="宋体"/>
        <charset val="134"/>
      </rPr>
      <t>〕</t>
    </r>
    <r>
      <rPr>
        <sz val="10"/>
        <color rgb="FF000000"/>
        <rFont val="Arial"/>
        <charset val="0"/>
      </rPr>
      <t>87</t>
    </r>
    <r>
      <rPr>
        <sz val="10"/>
        <color rgb="FF000000"/>
        <rFont val="宋体"/>
        <charset val="134"/>
      </rPr>
      <t>号</t>
    </r>
  </si>
  <si>
    <t>财政部、国家税务总局关于将国家自主创新示范区有关税收试点政策推广到全国范围实施的通知</t>
  </si>
  <si>
    <r>
      <rPr>
        <sz val="10"/>
        <color rgb="FF000000"/>
        <rFont val="宋体"/>
        <charset val="134"/>
      </rPr>
      <t>财税〔</t>
    </r>
    <r>
      <rPr>
        <sz val="10"/>
        <color rgb="FF000000"/>
        <rFont val="Arial"/>
        <charset val="0"/>
      </rPr>
      <t>2015</t>
    </r>
    <r>
      <rPr>
        <sz val="10"/>
        <color rgb="FF000000"/>
        <rFont val="宋体"/>
        <charset val="134"/>
      </rPr>
      <t>〕</t>
    </r>
    <r>
      <rPr>
        <sz val="10"/>
        <color rgb="FF000000"/>
        <rFont val="Arial"/>
        <charset val="0"/>
      </rPr>
      <t>116</t>
    </r>
    <r>
      <rPr>
        <sz val="10"/>
        <color rgb="FF000000"/>
        <rFont val="宋体"/>
        <charset val="134"/>
      </rPr>
      <t>号</t>
    </r>
  </si>
  <si>
    <t>国家税务总局关于有限合伙制创业投资企业法人合伙人企业所得税有关问题的公告</t>
  </si>
  <si>
    <r>
      <rPr>
        <sz val="10"/>
        <color rgb="FF000000"/>
        <rFont val="宋体"/>
        <charset val="134"/>
      </rPr>
      <t>国家税务总局公告</t>
    </r>
    <r>
      <rPr>
        <sz val="10"/>
        <color rgb="FF000000"/>
        <rFont val="Arial"/>
        <charset val="0"/>
      </rPr>
      <t>2015</t>
    </r>
    <r>
      <rPr>
        <sz val="10"/>
        <color rgb="FF000000"/>
        <rFont val="宋体"/>
        <charset val="134"/>
      </rPr>
      <t>年第</t>
    </r>
    <r>
      <rPr>
        <sz val="10"/>
        <color rgb="FF000000"/>
        <rFont val="Arial"/>
        <charset val="0"/>
      </rPr>
      <t>81</t>
    </r>
    <r>
      <rPr>
        <sz val="10"/>
        <color rgb="FF000000"/>
        <rFont val="宋体"/>
        <charset val="134"/>
      </rPr>
      <t>号</t>
    </r>
  </si>
  <si>
    <t>财政部、税务总局关于创业投资企业和天使投资个人有关税收政策的通知</t>
  </si>
  <si>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55</t>
    </r>
    <r>
      <rPr>
        <sz val="10"/>
        <color rgb="FF000000"/>
        <rFont val="宋体"/>
        <charset val="134"/>
      </rPr>
      <t>号</t>
    </r>
  </si>
  <si>
    <t>国家税务总局关于创业投资企业和天使投资个人税收政策有关问题的公告</t>
  </si>
  <si>
    <r>
      <rPr>
        <sz val="10"/>
        <color rgb="FF000000"/>
        <rFont val="宋体"/>
        <charset val="134"/>
      </rPr>
      <t>国家税务总局公告</t>
    </r>
    <r>
      <rPr>
        <sz val="10"/>
        <color rgb="FF000000"/>
        <rFont val="Arial"/>
        <charset val="0"/>
      </rPr>
      <t>2018</t>
    </r>
    <r>
      <rPr>
        <sz val="10"/>
        <color rgb="FF000000"/>
        <rFont val="宋体"/>
        <charset val="134"/>
      </rPr>
      <t>年第</t>
    </r>
    <r>
      <rPr>
        <sz val="10"/>
        <color rgb="FF000000"/>
        <rFont val="Arial"/>
        <charset val="0"/>
      </rPr>
      <t>43</t>
    </r>
    <r>
      <rPr>
        <sz val="10"/>
        <color rgb="FF000000"/>
        <rFont val="宋体"/>
        <charset val="134"/>
      </rPr>
      <t>号</t>
    </r>
  </si>
  <si>
    <t>A107040减免所得税优惠明细表</t>
  </si>
  <si>
    <t>财政部、税务总局关于实施小微企业普惠性税收减免政策的通知</t>
  </si>
  <si>
    <r>
      <rPr>
        <sz val="10"/>
        <color rgb="FF000000"/>
        <rFont val="宋体"/>
        <charset val="134"/>
      </rPr>
      <t>财税〔</t>
    </r>
    <r>
      <rPr>
        <sz val="10"/>
        <color rgb="FF000000"/>
        <rFont val="Arial"/>
        <charset val="0"/>
      </rPr>
      <t>2019</t>
    </r>
    <r>
      <rPr>
        <sz val="10"/>
        <color rgb="FF000000"/>
        <rFont val="宋体"/>
        <charset val="134"/>
      </rPr>
      <t>〕</t>
    </r>
    <r>
      <rPr>
        <sz val="10"/>
        <color rgb="FF000000"/>
        <rFont val="Arial"/>
        <charset val="0"/>
      </rPr>
      <t>13</t>
    </r>
    <r>
      <rPr>
        <sz val="10"/>
        <color rgb="FF000000"/>
        <rFont val="宋体"/>
        <charset val="134"/>
      </rPr>
      <t>号</t>
    </r>
  </si>
  <si>
    <t>国家税务总局关于实施小型微利企业普惠性所得税减免政策有关问题的公告</t>
  </si>
  <si>
    <r>
      <rPr>
        <sz val="10"/>
        <color rgb="FF000000"/>
        <rFont val="宋体"/>
        <charset val="134"/>
      </rPr>
      <t>国家税务总局公告</t>
    </r>
    <r>
      <rPr>
        <sz val="10"/>
        <color rgb="FF000000"/>
        <rFont val="Arial"/>
        <charset val="134"/>
      </rPr>
      <t>2019</t>
    </r>
    <r>
      <rPr>
        <sz val="10"/>
        <color rgb="FF000000"/>
        <rFont val="宋体"/>
        <charset val="134"/>
      </rPr>
      <t>年第</t>
    </r>
    <r>
      <rPr>
        <sz val="10"/>
        <color rgb="FF000000"/>
        <rFont val="Arial"/>
        <charset val="134"/>
      </rPr>
      <t>2</t>
    </r>
    <r>
      <rPr>
        <sz val="10"/>
        <color rgb="FF000000"/>
        <rFont val="宋体"/>
        <charset val="134"/>
      </rPr>
      <t>号</t>
    </r>
  </si>
  <si>
    <t>财政部、税务总局关于实施小微企业和个体工商户所得税优惠政策的公告</t>
  </si>
  <si>
    <t>财政部、税务总局公告2021年第12号</t>
  </si>
  <si>
    <t>国家税务总局关于落实支持小型微利企业和个体工商户发展所得税优惠政策有关事项的公告</t>
  </si>
  <si>
    <r>
      <rPr>
        <sz val="10"/>
        <color rgb="FF000000"/>
        <rFont val="宋体"/>
        <charset val="134"/>
      </rPr>
      <t>国家税务总局公告</t>
    </r>
    <r>
      <rPr>
        <sz val="10"/>
        <color rgb="FF000000"/>
        <rFont val="Arial"/>
        <charset val="134"/>
      </rPr>
      <t>2021</t>
    </r>
    <r>
      <rPr>
        <sz val="10"/>
        <color rgb="FF000000"/>
        <rFont val="宋体"/>
        <charset val="134"/>
      </rPr>
      <t>年第</t>
    </r>
    <r>
      <rPr>
        <sz val="10"/>
        <color rgb="FF000000"/>
        <rFont val="Arial"/>
        <charset val="134"/>
      </rPr>
      <t>8</t>
    </r>
    <r>
      <rPr>
        <sz val="10"/>
        <color rgb="FF000000"/>
        <rFont val="宋体"/>
        <charset val="134"/>
      </rPr>
      <t>号</t>
    </r>
  </si>
  <si>
    <t>减税降费政策操作指南（二）——小型微利企业减征企业所得税政策</t>
  </si>
  <si>
    <t>国家税务总局关于实施高新技术企业所得税优惠政策有关问题的公告</t>
  </si>
  <si>
    <r>
      <rPr>
        <sz val="10"/>
        <color rgb="FF000000"/>
        <rFont val="宋体"/>
        <charset val="134"/>
      </rPr>
      <t>国家税务总局公告</t>
    </r>
    <r>
      <rPr>
        <sz val="10"/>
        <color rgb="FF000000"/>
        <rFont val="Arial"/>
        <charset val="0"/>
      </rPr>
      <t>2017</t>
    </r>
    <r>
      <rPr>
        <sz val="10"/>
        <color rgb="FF000000"/>
        <rFont val="宋体"/>
        <charset val="134"/>
      </rPr>
      <t>年第</t>
    </r>
    <r>
      <rPr>
        <sz val="10"/>
        <color rgb="FF000000"/>
        <rFont val="Arial"/>
        <charset val="0"/>
      </rPr>
      <t>24</t>
    </r>
    <r>
      <rPr>
        <sz val="10"/>
        <color rgb="FF000000"/>
        <rFont val="宋体"/>
        <charset val="134"/>
      </rPr>
      <t>号</t>
    </r>
  </si>
  <si>
    <t>国务院关于经济特区和上海浦东新区新设立高新技术企业实行过渡性税收优惠的通知</t>
  </si>
  <si>
    <r>
      <rPr>
        <sz val="10"/>
        <color rgb="FF000000"/>
        <rFont val="宋体"/>
        <charset val="134"/>
      </rPr>
      <t>国发〔</t>
    </r>
    <r>
      <rPr>
        <sz val="10"/>
        <color rgb="FF000000"/>
        <rFont val="Arial"/>
        <charset val="0"/>
      </rPr>
      <t>2007</t>
    </r>
    <r>
      <rPr>
        <sz val="10"/>
        <color rgb="FF000000"/>
        <rFont val="宋体"/>
        <charset val="134"/>
      </rPr>
      <t>〕</t>
    </r>
    <r>
      <rPr>
        <sz val="10"/>
        <color rgb="FF000000"/>
        <rFont val="Arial"/>
        <charset val="0"/>
      </rPr>
      <t>40</t>
    </r>
    <r>
      <rPr>
        <sz val="10"/>
        <color rgb="FF000000"/>
        <rFont val="宋体"/>
        <charset val="134"/>
      </rPr>
      <t>号</t>
    </r>
  </si>
  <si>
    <t>文化部、财政部、国家税务总局关于印发《动漫企业认定管理办法（试行）》的通知</t>
  </si>
  <si>
    <r>
      <rPr>
        <sz val="10"/>
        <color rgb="FF000000"/>
        <rFont val="宋体"/>
        <charset val="134"/>
      </rPr>
      <t>文市发〔</t>
    </r>
    <r>
      <rPr>
        <sz val="10"/>
        <color rgb="FF000000"/>
        <rFont val="Arial"/>
        <charset val="0"/>
      </rPr>
      <t>2008</t>
    </r>
    <r>
      <rPr>
        <sz val="10"/>
        <color rgb="FF000000"/>
        <rFont val="宋体"/>
        <charset val="134"/>
      </rPr>
      <t>〕</t>
    </r>
    <r>
      <rPr>
        <sz val="10"/>
        <color rgb="FF000000"/>
        <rFont val="Arial"/>
        <charset val="0"/>
      </rPr>
      <t>51</t>
    </r>
    <r>
      <rPr>
        <sz val="10"/>
        <color rgb="FF000000"/>
        <rFont val="宋体"/>
        <charset val="134"/>
      </rPr>
      <t>号</t>
    </r>
  </si>
  <si>
    <t>文化部、财政部、国家税务总局关于实施《动漫企业认定管理办法（试行）》有关问题的通知</t>
  </si>
  <si>
    <r>
      <rPr>
        <sz val="10"/>
        <color rgb="FF000000"/>
        <rFont val="宋体"/>
        <charset val="134"/>
      </rPr>
      <t>文产发〔</t>
    </r>
    <r>
      <rPr>
        <sz val="10"/>
        <color rgb="FF000000"/>
        <rFont val="Arial"/>
        <charset val="0"/>
      </rPr>
      <t>2009</t>
    </r>
    <r>
      <rPr>
        <sz val="10"/>
        <color rgb="FF000000"/>
        <rFont val="宋体"/>
        <charset val="134"/>
      </rPr>
      <t>〕</t>
    </r>
    <r>
      <rPr>
        <sz val="10"/>
        <color rgb="FF000000"/>
        <rFont val="Arial"/>
        <charset val="0"/>
      </rPr>
      <t>18</t>
    </r>
    <r>
      <rPr>
        <sz val="10"/>
        <color rgb="FF000000"/>
        <rFont val="宋体"/>
        <charset val="134"/>
      </rPr>
      <t>号</t>
    </r>
  </si>
  <si>
    <t>财政部、税务总局、中央宣传部关于继续实施文化体制改革中经营性文化事业单位转制为企业若干税收政策的通知</t>
  </si>
  <si>
    <r>
      <rPr>
        <sz val="10"/>
        <color rgb="FF000000"/>
        <rFont val="宋体"/>
        <charset val="134"/>
      </rPr>
      <t>财税〔</t>
    </r>
    <r>
      <rPr>
        <sz val="10"/>
        <color rgb="FF000000"/>
        <rFont val="Arial"/>
        <charset val="0"/>
      </rPr>
      <t>2019</t>
    </r>
    <r>
      <rPr>
        <sz val="10"/>
        <color rgb="FF000000"/>
        <rFont val="宋体"/>
        <charset val="134"/>
      </rPr>
      <t>〕</t>
    </r>
    <r>
      <rPr>
        <sz val="10"/>
        <color rgb="FF000000"/>
        <rFont val="Arial"/>
        <charset val="0"/>
      </rPr>
      <t>16</t>
    </r>
    <r>
      <rPr>
        <sz val="10"/>
        <color rgb="FF000000"/>
        <rFont val="宋体"/>
        <charset val="134"/>
      </rPr>
      <t>号</t>
    </r>
  </si>
  <si>
    <t>财政部、税务总局、民政部关于生产和装配伤残人员专门用品企业免征企业所得税的公告</t>
  </si>
  <si>
    <r>
      <rPr>
        <sz val="10"/>
        <color rgb="FF000000"/>
        <rFont val="宋体"/>
        <charset val="0"/>
      </rPr>
      <t>财政部、税务总局、民政部公告</t>
    </r>
    <r>
      <rPr>
        <sz val="10"/>
        <color rgb="FF000000"/>
        <rFont val="Arial"/>
        <charset val="0"/>
      </rPr>
      <t>2021</t>
    </r>
    <r>
      <rPr>
        <sz val="10"/>
        <color rgb="FF000000"/>
        <rFont val="宋体"/>
        <charset val="0"/>
      </rPr>
      <t>年第</t>
    </r>
    <r>
      <rPr>
        <sz val="10"/>
        <color rgb="FF000000"/>
        <rFont val="Arial"/>
        <charset val="0"/>
      </rPr>
      <t>14</t>
    </r>
    <r>
      <rPr>
        <sz val="10"/>
        <color rgb="FF000000"/>
        <rFont val="宋体"/>
        <charset val="0"/>
      </rPr>
      <t>号</t>
    </r>
  </si>
  <si>
    <t>财政部、税务总局、商务部、科技部、国家发展改革委关于将技术先进型服务企业所得税政策推广至全国实施的通知</t>
  </si>
  <si>
    <r>
      <rPr>
        <sz val="10"/>
        <color rgb="FF000000"/>
        <rFont val="宋体"/>
        <charset val="134"/>
      </rPr>
      <t>财税〔</t>
    </r>
    <r>
      <rPr>
        <sz val="10"/>
        <color rgb="FF000000"/>
        <rFont val="Arial"/>
        <charset val="0"/>
      </rPr>
      <t>2017</t>
    </r>
    <r>
      <rPr>
        <sz val="10"/>
        <color rgb="FF000000"/>
        <rFont val="宋体"/>
        <charset val="134"/>
      </rPr>
      <t>〕</t>
    </r>
    <r>
      <rPr>
        <sz val="10"/>
        <color rgb="FF000000"/>
        <rFont val="Arial"/>
        <charset val="0"/>
      </rPr>
      <t>79</t>
    </r>
    <r>
      <rPr>
        <sz val="10"/>
        <color rgb="FF000000"/>
        <rFont val="宋体"/>
        <charset val="134"/>
      </rPr>
      <t>号</t>
    </r>
  </si>
  <si>
    <t>财政部、税务总局、商务部、科技部、国家发展改革委关于将服务贸易创新发展试点地区技术先进型服务企业所得税政策推广至全国实施的通知</t>
  </si>
  <si>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44</t>
    </r>
    <r>
      <rPr>
        <sz val="10"/>
        <color rgb="FF000000"/>
        <rFont val="宋体"/>
        <charset val="134"/>
      </rPr>
      <t>号</t>
    </r>
  </si>
  <si>
    <t>国家税务总局关于深入实施西部大开发战略有关企业所得税问题的公告</t>
  </si>
  <si>
    <r>
      <rPr>
        <sz val="10"/>
        <color rgb="FF000000"/>
        <rFont val="宋体"/>
        <charset val="134"/>
      </rPr>
      <t>国家税务总局公告</t>
    </r>
    <r>
      <rPr>
        <sz val="10"/>
        <color rgb="FF000000"/>
        <rFont val="Arial"/>
        <charset val="0"/>
      </rPr>
      <t>2012</t>
    </r>
    <r>
      <rPr>
        <sz val="10"/>
        <color rgb="FF000000"/>
        <rFont val="宋体"/>
        <charset val="134"/>
      </rPr>
      <t>年第</t>
    </r>
    <r>
      <rPr>
        <sz val="10"/>
        <color rgb="FF000000"/>
        <rFont val="Arial"/>
        <charset val="0"/>
      </rPr>
      <t>12</t>
    </r>
    <r>
      <rPr>
        <sz val="10"/>
        <color rgb="FF000000"/>
        <rFont val="宋体"/>
        <charset val="134"/>
      </rPr>
      <t>号</t>
    </r>
  </si>
  <si>
    <r>
      <rPr>
        <sz val="10"/>
        <color rgb="FF0563C1"/>
        <rFont val="宋体"/>
        <charset val="0"/>
      </rPr>
      <t>西部地区鼓励类产业目录（</t>
    </r>
    <r>
      <rPr>
        <sz val="10"/>
        <color rgb="FF0563C1"/>
        <rFont val="Arial"/>
        <charset val="0"/>
      </rPr>
      <t>2020</t>
    </r>
    <r>
      <rPr>
        <sz val="10"/>
        <color rgb="FF0563C1"/>
        <rFont val="宋体"/>
        <charset val="0"/>
      </rPr>
      <t>年本）</t>
    </r>
  </si>
  <si>
    <r>
      <rPr>
        <sz val="10"/>
        <color rgb="FF000000"/>
        <rFont val="宋体"/>
        <charset val="134"/>
      </rPr>
      <t>国家发展和改革委员会令</t>
    </r>
    <r>
      <rPr>
        <sz val="10"/>
        <color rgb="FF000000"/>
        <rFont val="Arial"/>
        <charset val="0"/>
      </rPr>
      <t>2021</t>
    </r>
    <r>
      <rPr>
        <sz val="10"/>
        <color rgb="FF000000"/>
        <rFont val="宋体"/>
        <charset val="134"/>
      </rPr>
      <t>年第</t>
    </r>
    <r>
      <rPr>
        <sz val="10"/>
        <color rgb="FF000000"/>
        <rFont val="Arial"/>
        <charset val="0"/>
      </rPr>
      <t>40</t>
    </r>
    <r>
      <rPr>
        <sz val="10"/>
        <color rgb="FF000000"/>
        <rFont val="宋体"/>
        <charset val="134"/>
      </rPr>
      <t>号</t>
    </r>
  </si>
  <si>
    <r>
      <rPr>
        <sz val="10"/>
        <color rgb="FF0563C1"/>
        <rFont val="宋体"/>
        <charset val="134"/>
      </rPr>
      <t>国家税务总局关于执行《西部地区鼓励类产业目录》有关企业所得税问题的公告</t>
    </r>
  </si>
  <si>
    <r>
      <rPr>
        <sz val="10"/>
        <color rgb="FF000000"/>
        <rFont val="宋体"/>
        <charset val="134"/>
      </rPr>
      <t>国家税务总局公告</t>
    </r>
    <r>
      <rPr>
        <sz val="10"/>
        <color rgb="FF000000"/>
        <rFont val="Arial"/>
        <charset val="0"/>
      </rPr>
      <t>2015</t>
    </r>
    <r>
      <rPr>
        <sz val="10"/>
        <color rgb="FF000000"/>
        <rFont val="宋体"/>
        <charset val="134"/>
      </rPr>
      <t>年第</t>
    </r>
    <r>
      <rPr>
        <sz val="10"/>
        <color rgb="FF000000"/>
        <rFont val="Arial"/>
        <charset val="0"/>
      </rPr>
      <t>14</t>
    </r>
    <r>
      <rPr>
        <sz val="10"/>
        <color rgb="FF000000"/>
        <rFont val="宋体"/>
        <charset val="134"/>
      </rPr>
      <t>号</t>
    </r>
  </si>
  <si>
    <r>
      <rPr>
        <sz val="10"/>
        <color rgb="FF0563C1"/>
        <rFont val="宋体"/>
        <charset val="134"/>
      </rPr>
      <t>财政部、税务总局、国家发展改革委关于延续西部大开发企业所得税政策的公告</t>
    </r>
  </si>
  <si>
    <r>
      <rPr>
        <sz val="10"/>
        <color rgb="FF000000"/>
        <rFont val="宋体"/>
        <charset val="134"/>
      </rPr>
      <t>财政部、税务总局、国家发展改革委公告</t>
    </r>
    <r>
      <rPr>
        <sz val="10"/>
        <color rgb="FF000000"/>
        <rFont val="Arial"/>
        <charset val="0"/>
      </rPr>
      <t>2020</t>
    </r>
    <r>
      <rPr>
        <sz val="10"/>
        <color rgb="FF000000"/>
        <rFont val="宋体"/>
        <charset val="134"/>
      </rPr>
      <t>第</t>
    </r>
    <r>
      <rPr>
        <sz val="10"/>
        <color rgb="FF000000"/>
        <rFont val="Arial"/>
        <charset val="0"/>
      </rPr>
      <t>23</t>
    </r>
    <r>
      <rPr>
        <sz val="10"/>
        <color rgb="FF000000"/>
        <rFont val="宋体"/>
        <charset val="134"/>
      </rPr>
      <t>号</t>
    </r>
  </si>
  <si>
    <t>财政部、国家税务总局关于新疆困难地区新办企业所得税优惠政策的通知</t>
  </si>
  <si>
    <r>
      <rPr>
        <sz val="10"/>
        <color rgb="FF000000"/>
        <rFont val="宋体"/>
        <charset val="134"/>
      </rPr>
      <t>财税〔</t>
    </r>
    <r>
      <rPr>
        <sz val="10"/>
        <color rgb="FF000000"/>
        <rFont val="Arial"/>
        <charset val="0"/>
      </rPr>
      <t>2011</t>
    </r>
    <r>
      <rPr>
        <sz val="10"/>
        <color rgb="FF000000"/>
        <rFont val="宋体"/>
        <charset val="134"/>
      </rPr>
      <t>〕</t>
    </r>
    <r>
      <rPr>
        <sz val="10"/>
        <color rgb="FF000000"/>
        <rFont val="Arial"/>
        <charset val="0"/>
      </rPr>
      <t>53</t>
    </r>
    <r>
      <rPr>
        <sz val="10"/>
        <color rgb="FF000000"/>
        <rFont val="宋体"/>
        <charset val="134"/>
      </rPr>
      <t>号</t>
    </r>
  </si>
  <si>
    <t>财政部、国家税务总局关于新疆喀什霍尔果斯两个特殊经济开发区企业所得税优惠政策的通知</t>
  </si>
  <si>
    <r>
      <rPr>
        <sz val="10"/>
        <color rgb="FF000000"/>
        <rFont val="宋体"/>
        <charset val="134"/>
      </rPr>
      <t>财税〔</t>
    </r>
    <r>
      <rPr>
        <sz val="10"/>
        <color rgb="FF000000"/>
        <rFont val="Arial"/>
        <charset val="0"/>
      </rPr>
      <t>2011</t>
    </r>
    <r>
      <rPr>
        <sz val="10"/>
        <color rgb="FF000000"/>
        <rFont val="宋体"/>
        <charset val="134"/>
      </rPr>
      <t>〕</t>
    </r>
    <r>
      <rPr>
        <sz val="10"/>
        <color rgb="FF000000"/>
        <rFont val="Arial"/>
        <charset val="0"/>
      </rPr>
      <t>112</t>
    </r>
    <r>
      <rPr>
        <sz val="10"/>
        <color rgb="FF000000"/>
        <rFont val="宋体"/>
        <charset val="134"/>
      </rPr>
      <t>号</t>
    </r>
  </si>
  <si>
    <t>财政部、国家税务总局、国家发展改革委、工业和信息化部关于完善新疆困难地区重点鼓励发展产业企业所得税优惠目录的通知</t>
  </si>
  <si>
    <r>
      <rPr>
        <sz val="10"/>
        <color rgb="FF000000"/>
        <rFont val="宋体"/>
        <charset val="134"/>
      </rPr>
      <t>财税〔</t>
    </r>
    <r>
      <rPr>
        <sz val="10"/>
        <color rgb="FF000000"/>
        <rFont val="Arial"/>
        <charset val="0"/>
      </rPr>
      <t>2016</t>
    </r>
    <r>
      <rPr>
        <sz val="10"/>
        <color rgb="FF000000"/>
        <rFont val="宋体"/>
        <charset val="134"/>
      </rPr>
      <t>〕</t>
    </r>
    <r>
      <rPr>
        <sz val="10"/>
        <color rgb="FF000000"/>
        <rFont val="Arial"/>
        <charset val="0"/>
      </rPr>
      <t>85</t>
    </r>
    <r>
      <rPr>
        <sz val="10"/>
        <color rgb="FF000000"/>
        <rFont val="宋体"/>
        <charset val="134"/>
      </rPr>
      <t>号</t>
    </r>
  </si>
  <si>
    <t>财政部、税务总局关于新疆困难地区及喀什、霍尔果斯两个特殊经济开发区新办企业所得税优惠政策的通知</t>
  </si>
  <si>
    <r>
      <rPr>
        <sz val="10"/>
        <color rgb="FF000000"/>
        <rFont val="宋体"/>
        <charset val="134"/>
      </rPr>
      <t>财税〔</t>
    </r>
    <r>
      <rPr>
        <sz val="10"/>
        <color rgb="FF000000"/>
        <rFont val="Arial"/>
        <charset val="0"/>
      </rPr>
      <t>2021</t>
    </r>
    <r>
      <rPr>
        <sz val="10"/>
        <color rgb="FF000000"/>
        <rFont val="宋体"/>
        <charset val="134"/>
      </rPr>
      <t>〕</t>
    </r>
    <r>
      <rPr>
        <sz val="10"/>
        <color rgb="FF000000"/>
        <rFont val="Arial"/>
        <charset val="0"/>
      </rPr>
      <t>27</t>
    </r>
    <r>
      <rPr>
        <sz val="10"/>
        <color rgb="FF000000"/>
        <rFont val="宋体"/>
        <charset val="134"/>
      </rPr>
      <t>号</t>
    </r>
  </si>
  <si>
    <t>财政部、税务总局、发展改革委、工业和信息化部关于印发新疆困难地区重点鼓励发展产业企业所得税优惠目录的通知</t>
  </si>
  <si>
    <r>
      <rPr>
        <sz val="10"/>
        <color rgb="FF000000"/>
        <rFont val="宋体"/>
        <charset val="0"/>
      </rPr>
      <t>财税〔</t>
    </r>
    <r>
      <rPr>
        <sz val="10"/>
        <color rgb="FF000000"/>
        <rFont val="Arial"/>
        <charset val="0"/>
      </rPr>
      <t>2021</t>
    </r>
    <r>
      <rPr>
        <sz val="10"/>
        <color rgb="FF000000"/>
        <rFont val="宋体"/>
        <charset val="0"/>
      </rPr>
      <t>〕</t>
    </r>
    <r>
      <rPr>
        <sz val="10"/>
        <color rgb="FF000000"/>
        <rFont val="Arial"/>
        <charset val="0"/>
      </rPr>
      <t>42</t>
    </r>
    <r>
      <rPr>
        <sz val="10"/>
        <color rgb="FF000000"/>
        <rFont val="宋体"/>
        <charset val="0"/>
      </rPr>
      <t>号</t>
    </r>
  </si>
  <si>
    <t>财政部、税务总局关于延续福建平潭综合实验区企业所得税优惠政策的通知</t>
  </si>
  <si>
    <r>
      <rPr>
        <sz val="10"/>
        <color rgb="FF000000"/>
        <rFont val="宋体"/>
        <charset val="0"/>
      </rPr>
      <t>财税〔</t>
    </r>
    <r>
      <rPr>
        <sz val="10"/>
        <color rgb="FF000000"/>
        <rFont val="Arial"/>
        <charset val="0"/>
      </rPr>
      <t>2021</t>
    </r>
    <r>
      <rPr>
        <sz val="10"/>
        <color rgb="FF000000"/>
        <rFont val="宋体"/>
        <charset val="0"/>
      </rPr>
      <t>〕</t>
    </r>
    <r>
      <rPr>
        <sz val="10"/>
        <color rgb="FF000000"/>
        <rFont val="Arial"/>
        <charset val="0"/>
      </rPr>
      <t>29</t>
    </r>
    <r>
      <rPr>
        <sz val="10"/>
        <color rgb="FF000000"/>
        <rFont val="宋体"/>
        <charset val="0"/>
      </rPr>
      <t>号</t>
    </r>
  </si>
  <si>
    <t>财政部、税务总局关于延续深圳前海深港现代服务业合作区企业所得税优惠政策的通知</t>
  </si>
  <si>
    <r>
      <rPr>
        <sz val="10"/>
        <color rgb="FF000000"/>
        <rFont val="宋体"/>
        <charset val="0"/>
      </rPr>
      <t>财税〔</t>
    </r>
    <r>
      <rPr>
        <sz val="10"/>
        <color rgb="FF000000"/>
        <rFont val="Arial"/>
        <charset val="0"/>
      </rPr>
      <t>2021</t>
    </r>
    <r>
      <rPr>
        <sz val="10"/>
        <color rgb="FF000000"/>
        <rFont val="宋体"/>
        <charset val="0"/>
      </rPr>
      <t>〕</t>
    </r>
    <r>
      <rPr>
        <sz val="10"/>
        <color rgb="FF000000"/>
        <rFont val="Arial"/>
        <charset val="0"/>
      </rPr>
      <t>30</t>
    </r>
    <r>
      <rPr>
        <sz val="10"/>
        <color rgb="FF000000"/>
        <rFont val="宋体"/>
        <charset val="0"/>
      </rPr>
      <t>号</t>
    </r>
  </si>
  <si>
    <r>
      <rPr>
        <sz val="10"/>
        <color rgb="FF000000"/>
        <rFont val="宋体"/>
        <charset val="0"/>
      </rPr>
      <t>财税〔</t>
    </r>
    <r>
      <rPr>
        <sz val="10"/>
        <color rgb="FF000000"/>
        <rFont val="Arial"/>
        <charset val="0"/>
      </rPr>
      <t>2017</t>
    </r>
    <r>
      <rPr>
        <sz val="10"/>
        <color rgb="FF000000"/>
        <rFont val="宋体"/>
        <charset val="0"/>
      </rPr>
      <t>〕</t>
    </r>
    <r>
      <rPr>
        <sz val="10"/>
        <color rgb="FF000000"/>
        <rFont val="Arial"/>
        <charset val="0"/>
      </rPr>
      <t>60</t>
    </r>
    <r>
      <rPr>
        <sz val="10"/>
        <color rgb="FF000000"/>
        <rFont val="宋体"/>
        <charset val="0"/>
      </rPr>
      <t>号</t>
    </r>
  </si>
  <si>
    <t>财政部、税务总局、国家发展改革委、生态环境部关于从事污染防治的第三方企业所得税政策问题的公告</t>
  </si>
  <si>
    <r>
      <rPr>
        <sz val="10"/>
        <color rgb="FF000000"/>
        <rFont val="宋体"/>
        <charset val="134"/>
      </rPr>
      <t>财政部、税务总局、国家发展改革委、生态环境部公告</t>
    </r>
    <r>
      <rPr>
        <sz val="10"/>
        <color rgb="FF000000"/>
        <rFont val="Arial"/>
        <charset val="0"/>
      </rPr>
      <t>2019</t>
    </r>
    <r>
      <rPr>
        <sz val="10"/>
        <color rgb="FF000000"/>
        <rFont val="宋体"/>
        <charset val="134"/>
      </rPr>
      <t>年第</t>
    </r>
    <r>
      <rPr>
        <sz val="10"/>
        <color rgb="FF000000"/>
        <rFont val="Arial"/>
        <charset val="0"/>
      </rPr>
      <t>60</t>
    </r>
    <r>
      <rPr>
        <sz val="10"/>
        <color rgb="FF000000"/>
        <rFont val="宋体"/>
        <charset val="134"/>
      </rPr>
      <t>号</t>
    </r>
  </si>
  <si>
    <t>国家税务总局、国家发展改革委、生态环境部关于落实从事污染防治的第三方企业所得税政策有关问题的公告</t>
  </si>
  <si>
    <r>
      <rPr>
        <sz val="10"/>
        <color rgb="FF000000"/>
        <rFont val="宋体"/>
        <charset val="134"/>
      </rPr>
      <t>国家税务总局、国家发展改革委、生态环境部公告</t>
    </r>
    <r>
      <rPr>
        <sz val="10"/>
        <color rgb="FF000000"/>
        <rFont val="Arial"/>
        <charset val="0"/>
      </rPr>
      <t>2021</t>
    </r>
    <r>
      <rPr>
        <sz val="10"/>
        <color rgb="FF000000"/>
        <rFont val="宋体"/>
        <charset val="134"/>
      </rPr>
      <t>年第</t>
    </r>
    <r>
      <rPr>
        <sz val="10"/>
        <color rgb="FF000000"/>
        <rFont val="Arial"/>
        <charset val="0"/>
      </rPr>
      <t>11</t>
    </r>
    <r>
      <rPr>
        <sz val="10"/>
        <color rgb="FF000000"/>
        <rFont val="宋体"/>
        <charset val="134"/>
      </rPr>
      <t>号</t>
    </r>
  </si>
  <si>
    <t>财政部、国家税务总局关于中国（上海）自贸试验区临港新片区重点产业企业所得税政策的通知</t>
  </si>
  <si>
    <r>
      <rPr>
        <sz val="10"/>
        <color rgb="FF000000"/>
        <rFont val="宋体"/>
        <charset val="134"/>
      </rPr>
      <t>财税〔</t>
    </r>
    <r>
      <rPr>
        <sz val="10"/>
        <color rgb="FF000000"/>
        <rFont val="Arial"/>
        <charset val="0"/>
      </rPr>
      <t>2020</t>
    </r>
    <r>
      <rPr>
        <sz val="10"/>
        <color rgb="FF000000"/>
        <rFont val="宋体"/>
        <charset val="134"/>
      </rPr>
      <t>〕</t>
    </r>
    <r>
      <rPr>
        <sz val="10"/>
        <color rgb="FF000000"/>
        <rFont val="Arial"/>
        <charset val="0"/>
      </rPr>
      <t>38</t>
    </r>
    <r>
      <rPr>
        <sz val="10"/>
        <color rgb="FF000000"/>
        <rFont val="宋体"/>
        <charset val="134"/>
      </rPr>
      <t>号</t>
    </r>
  </si>
  <si>
    <t>财政部、税务总局关于海南自由贸易港企业所得税优惠政策的通知</t>
  </si>
  <si>
    <t>财政部、税务总局关于印发《海南自由贸易港旅游业、现代服务业、高新技术产业企业所得税优惠目录》的通知</t>
  </si>
  <si>
    <r>
      <rPr>
        <sz val="10"/>
        <color rgb="FF000000"/>
        <rFont val="宋体"/>
        <charset val="134"/>
      </rPr>
      <t>财税〔</t>
    </r>
    <r>
      <rPr>
        <sz val="10"/>
        <color rgb="FF000000"/>
        <rFont val="Arial"/>
        <charset val="0"/>
      </rPr>
      <t>2021</t>
    </r>
    <r>
      <rPr>
        <sz val="10"/>
        <color rgb="FF000000"/>
        <rFont val="宋体"/>
        <charset val="134"/>
      </rPr>
      <t>〕</t>
    </r>
    <r>
      <rPr>
        <sz val="10"/>
        <color rgb="FF000000"/>
        <rFont val="Arial"/>
        <charset val="0"/>
      </rPr>
      <t>14</t>
    </r>
    <r>
      <rPr>
        <sz val="10"/>
        <color rgb="FF000000"/>
        <rFont val="宋体"/>
        <charset val="134"/>
      </rPr>
      <t>号</t>
    </r>
  </si>
  <si>
    <r>
      <rPr>
        <sz val="10"/>
        <color theme="4"/>
        <rFont val="宋体"/>
        <charset val="0"/>
      </rPr>
      <t>产业结构调整指导目录（</t>
    </r>
    <r>
      <rPr>
        <sz val="10"/>
        <color theme="4"/>
        <rFont val="Arial"/>
        <charset val="0"/>
      </rPr>
      <t>2019</t>
    </r>
    <r>
      <rPr>
        <sz val="10"/>
        <color theme="4"/>
        <rFont val="宋体"/>
        <charset val="0"/>
      </rPr>
      <t>年本）</t>
    </r>
  </si>
  <si>
    <r>
      <rPr>
        <sz val="10"/>
        <color rgb="FF000000"/>
        <rFont val="宋体"/>
        <charset val="134"/>
      </rPr>
      <t>国家发展和改革委员会令第</t>
    </r>
    <r>
      <rPr>
        <sz val="10"/>
        <color rgb="FF000000"/>
        <rFont val="Arial"/>
        <charset val="0"/>
      </rPr>
      <t>29</t>
    </r>
    <r>
      <rPr>
        <sz val="10"/>
        <color rgb="FF000000"/>
        <rFont val="宋体"/>
        <charset val="134"/>
      </rPr>
      <t>号</t>
    </r>
  </si>
  <si>
    <t>鼓励外商投资产业目录（2019版）</t>
  </si>
  <si>
    <t>国家发展和改革委员会、商务部令第27号</t>
  </si>
  <si>
    <t>财政部、税务总局、人力资源社会保障部、国务院扶贫办关于进一步支持和促进重点群体创业就业有关税收政策的通知</t>
  </si>
  <si>
    <r>
      <rPr>
        <sz val="10"/>
        <color rgb="FF000000"/>
        <rFont val="宋体"/>
        <charset val="134"/>
      </rPr>
      <t>财税〔</t>
    </r>
    <r>
      <rPr>
        <sz val="10"/>
        <color rgb="FF000000"/>
        <rFont val="Arial"/>
        <charset val="0"/>
      </rPr>
      <t>2019</t>
    </r>
    <r>
      <rPr>
        <sz val="10"/>
        <color rgb="FF000000"/>
        <rFont val="宋体"/>
        <charset val="134"/>
      </rPr>
      <t>〕</t>
    </r>
    <r>
      <rPr>
        <sz val="10"/>
        <color rgb="FF000000"/>
        <rFont val="Arial"/>
        <charset val="0"/>
      </rPr>
      <t>22</t>
    </r>
    <r>
      <rPr>
        <sz val="10"/>
        <color rgb="FF000000"/>
        <rFont val="宋体"/>
        <charset val="134"/>
      </rPr>
      <t>号</t>
    </r>
  </si>
  <si>
    <t>国家税务总局、人力资源社会保障部、国务院扶贫办、教育部关于实施支持和促进重点群体创业就业有关税收政策具体操作问题的公告</t>
  </si>
  <si>
    <r>
      <rPr>
        <sz val="10"/>
        <color rgb="FF000000"/>
        <rFont val="宋体"/>
        <charset val="134"/>
      </rPr>
      <t>国家税务总局公告</t>
    </r>
    <r>
      <rPr>
        <sz val="10"/>
        <color rgb="FF000000"/>
        <rFont val="Arial"/>
        <charset val="0"/>
      </rPr>
      <t>2019</t>
    </r>
    <r>
      <rPr>
        <sz val="10"/>
        <color rgb="FF000000"/>
        <rFont val="宋体"/>
        <charset val="134"/>
      </rPr>
      <t>年第</t>
    </r>
    <r>
      <rPr>
        <sz val="10"/>
        <color rgb="FF000000"/>
        <rFont val="Arial"/>
        <charset val="0"/>
      </rPr>
      <t>10</t>
    </r>
    <r>
      <rPr>
        <sz val="10"/>
        <color rgb="FF000000"/>
        <rFont val="宋体"/>
        <charset val="134"/>
      </rPr>
      <t>号</t>
    </r>
  </si>
  <si>
    <r>
      <rPr>
        <sz val="10"/>
        <color rgb="FF000000"/>
        <rFont val="宋体"/>
        <charset val="134"/>
      </rPr>
      <t>财政部、税务总局、人力资源社会保障部、国家乡村振兴局公告</t>
    </r>
    <r>
      <rPr>
        <sz val="10"/>
        <color rgb="FF000000"/>
        <rFont val="Arial"/>
        <charset val="134"/>
      </rPr>
      <t>2021</t>
    </r>
    <r>
      <rPr>
        <sz val="10"/>
        <color rgb="FF000000"/>
        <rFont val="宋体"/>
        <charset val="134"/>
      </rPr>
      <t>年第</t>
    </r>
    <r>
      <rPr>
        <sz val="10"/>
        <color rgb="FF000000"/>
        <rFont val="Arial"/>
        <charset val="134"/>
      </rPr>
      <t>18</t>
    </r>
    <r>
      <rPr>
        <sz val="10"/>
        <color rgb="FF000000"/>
        <rFont val="宋体"/>
        <charset val="134"/>
      </rPr>
      <t>号</t>
    </r>
  </si>
  <si>
    <t>财政部、税务总局、退役军人部关于进一步扶持自主就业退役士兵创业就业有关税收政策的通知</t>
  </si>
  <si>
    <r>
      <rPr>
        <sz val="10"/>
        <color rgb="FF000000"/>
        <rFont val="宋体"/>
        <charset val="134"/>
      </rPr>
      <t>财税〔</t>
    </r>
    <r>
      <rPr>
        <sz val="10"/>
        <color rgb="FF000000"/>
        <rFont val="Arial"/>
        <charset val="0"/>
      </rPr>
      <t>2019</t>
    </r>
    <r>
      <rPr>
        <sz val="10"/>
        <color rgb="FF000000"/>
        <rFont val="宋体"/>
        <charset val="134"/>
      </rPr>
      <t>〕</t>
    </r>
    <r>
      <rPr>
        <sz val="10"/>
        <color rgb="FF000000"/>
        <rFont val="Arial"/>
        <charset val="0"/>
      </rPr>
      <t>21</t>
    </r>
    <r>
      <rPr>
        <sz val="10"/>
        <color rgb="FF000000"/>
        <rFont val="宋体"/>
        <charset val="134"/>
      </rPr>
      <t>号</t>
    </r>
  </si>
  <si>
    <t>财政部、税务总局、发展改革委、证监会关于中关村国家自主创新示范区公司型创业投资企业有关企业所得税试点政策的通知</t>
  </si>
  <si>
    <r>
      <rPr>
        <sz val="10"/>
        <color rgb="FF000000"/>
        <rFont val="宋体"/>
        <charset val="134"/>
      </rPr>
      <t>财税〔</t>
    </r>
    <r>
      <rPr>
        <sz val="10"/>
        <color rgb="FF000000"/>
        <rFont val="Arial"/>
        <charset val="0"/>
      </rPr>
      <t>2020</t>
    </r>
    <r>
      <rPr>
        <sz val="10"/>
        <color rgb="FF000000"/>
        <rFont val="宋体"/>
        <charset val="134"/>
      </rPr>
      <t>〕</t>
    </r>
    <r>
      <rPr>
        <sz val="10"/>
        <color rgb="FF000000"/>
        <rFont val="Arial"/>
        <charset val="0"/>
      </rPr>
      <t>63</t>
    </r>
    <r>
      <rPr>
        <sz val="10"/>
        <color rgb="FF000000"/>
        <rFont val="宋体"/>
        <charset val="134"/>
      </rPr>
      <t>号</t>
    </r>
  </si>
  <si>
    <t>财政部、税务总局、发展改革委、证监会关于上海市浦东新区特定区域公司型创业投资企业有关企业所得税试点政策的通知</t>
  </si>
  <si>
    <r>
      <rPr>
        <sz val="10"/>
        <color rgb="FF000000"/>
        <rFont val="宋体"/>
        <charset val="134"/>
      </rPr>
      <t>财税〔</t>
    </r>
    <r>
      <rPr>
        <sz val="10"/>
        <color rgb="FF000000"/>
        <rFont val="Arial"/>
        <charset val="0"/>
      </rPr>
      <t>2021</t>
    </r>
    <r>
      <rPr>
        <sz val="10"/>
        <color rgb="FF000000"/>
        <rFont val="宋体"/>
        <charset val="134"/>
      </rPr>
      <t>〕</t>
    </r>
    <r>
      <rPr>
        <sz val="10"/>
        <color rgb="FF000000"/>
        <rFont val="Arial"/>
        <charset val="0"/>
      </rPr>
      <t>53</t>
    </r>
    <r>
      <rPr>
        <sz val="10"/>
        <color rgb="FF000000"/>
        <rFont val="宋体"/>
        <charset val="134"/>
      </rPr>
      <t>号</t>
    </r>
  </si>
  <si>
    <t>A107041高新技术企业优惠情况及明细表</t>
  </si>
  <si>
    <t>科技部、财政部、国家税务总局关于修订印发《高新技术企业认定管理办法》的通知</t>
  </si>
  <si>
    <r>
      <rPr>
        <sz val="10"/>
        <color rgb="FF000000"/>
        <rFont val="宋体"/>
        <charset val="134"/>
      </rPr>
      <t>国科发火〔</t>
    </r>
    <r>
      <rPr>
        <sz val="10"/>
        <color rgb="FF000000"/>
        <rFont val="Arial"/>
        <charset val="0"/>
      </rPr>
      <t>2016</t>
    </r>
    <r>
      <rPr>
        <sz val="10"/>
        <color rgb="FF000000"/>
        <rFont val="宋体"/>
        <charset val="134"/>
      </rPr>
      <t>〕</t>
    </r>
    <r>
      <rPr>
        <sz val="10"/>
        <color rgb="FF000000"/>
        <rFont val="Arial"/>
        <charset val="0"/>
      </rPr>
      <t>32</t>
    </r>
    <r>
      <rPr>
        <sz val="10"/>
        <color rgb="FF000000"/>
        <rFont val="宋体"/>
        <charset val="134"/>
      </rPr>
      <t>号</t>
    </r>
  </si>
  <si>
    <t>科学技术部、财政部、国家税务总局关于修订印发《高新技术企业认定管理工作指引》的通知</t>
  </si>
  <si>
    <r>
      <rPr>
        <sz val="10"/>
        <color rgb="FF000000"/>
        <rFont val="宋体"/>
        <charset val="134"/>
      </rPr>
      <t>国科发火〔</t>
    </r>
    <r>
      <rPr>
        <sz val="10"/>
        <color rgb="FF000000"/>
        <rFont val="Arial"/>
        <charset val="0"/>
      </rPr>
      <t>2016</t>
    </r>
    <r>
      <rPr>
        <sz val="10"/>
        <color rgb="FF000000"/>
        <rFont val="宋体"/>
        <charset val="134"/>
      </rPr>
      <t>〕</t>
    </r>
    <r>
      <rPr>
        <sz val="10"/>
        <color rgb="FF000000"/>
        <rFont val="Arial"/>
        <charset val="0"/>
      </rPr>
      <t>195</t>
    </r>
    <r>
      <rPr>
        <sz val="10"/>
        <color rgb="FF000000"/>
        <rFont val="宋体"/>
        <charset val="134"/>
      </rPr>
      <t>号</t>
    </r>
  </si>
  <si>
    <t>A107042软件、集成电路企业优惠情况及明细表</t>
  </si>
  <si>
    <r>
      <rPr>
        <sz val="10"/>
        <color rgb="FF000000"/>
        <rFont val="宋体"/>
        <charset val="0"/>
      </rPr>
      <t>财税〔</t>
    </r>
    <r>
      <rPr>
        <sz val="10"/>
        <color rgb="FF000000"/>
        <rFont val="Arial"/>
        <charset val="0"/>
      </rPr>
      <t>2012</t>
    </r>
    <r>
      <rPr>
        <sz val="10"/>
        <color rgb="FF000000"/>
        <rFont val="宋体"/>
        <charset val="0"/>
      </rPr>
      <t>〕</t>
    </r>
    <r>
      <rPr>
        <sz val="10"/>
        <color rgb="FF000000"/>
        <rFont val="Arial"/>
        <charset val="0"/>
      </rPr>
      <t>27</t>
    </r>
    <r>
      <rPr>
        <sz val="10"/>
        <color rgb="FF000000"/>
        <rFont val="宋体"/>
        <charset val="0"/>
      </rPr>
      <t>号</t>
    </r>
  </si>
  <si>
    <t>财政部、国家税务总局、发展改革委、工业和信息化部关于进一步鼓励集成电路产业发展企业所得税政策的通知</t>
  </si>
  <si>
    <r>
      <rPr>
        <sz val="10"/>
        <color rgb="FF000000"/>
        <rFont val="宋体"/>
        <charset val="134"/>
      </rPr>
      <t>财税〔</t>
    </r>
    <r>
      <rPr>
        <sz val="10"/>
        <color rgb="FF000000"/>
        <rFont val="Arial"/>
        <charset val="134"/>
      </rPr>
      <t>2015</t>
    </r>
    <r>
      <rPr>
        <sz val="10"/>
        <color rgb="FF000000"/>
        <rFont val="宋体"/>
        <charset val="134"/>
      </rPr>
      <t>〕</t>
    </r>
    <r>
      <rPr>
        <sz val="10"/>
        <color rgb="FF000000"/>
        <rFont val="Arial"/>
        <charset val="134"/>
      </rPr>
      <t>6</t>
    </r>
    <r>
      <rPr>
        <sz val="10"/>
        <color rgb="FF000000"/>
        <rFont val="宋体"/>
        <charset val="134"/>
      </rPr>
      <t>号</t>
    </r>
  </si>
  <si>
    <t>财政部、国家税务总局、发展改革委、工业和信息化部关于软件和集成电路产业企业所得税优惠政策有关问题的通知</t>
  </si>
  <si>
    <t>财税〔2016〕49号</t>
  </si>
  <si>
    <t>国家发展和改革委员会、工业和信息化部、财政部、国家税务总局关于印发国家规划布局内重点软件和集成电路设计领域的通知</t>
  </si>
  <si>
    <r>
      <rPr>
        <sz val="10"/>
        <color rgb="FF000000"/>
        <rFont val="宋体"/>
        <charset val="134"/>
      </rPr>
      <t>发改高技〔</t>
    </r>
    <r>
      <rPr>
        <sz val="10"/>
        <color rgb="FF000000"/>
        <rFont val="Arial"/>
        <charset val="0"/>
      </rPr>
      <t>2016</t>
    </r>
    <r>
      <rPr>
        <sz val="10"/>
        <color rgb="FF000000"/>
        <rFont val="宋体"/>
        <charset val="134"/>
      </rPr>
      <t>〕</t>
    </r>
    <r>
      <rPr>
        <sz val="10"/>
        <color rgb="FF000000"/>
        <rFont val="Arial"/>
        <charset val="0"/>
      </rPr>
      <t>1056</t>
    </r>
    <r>
      <rPr>
        <sz val="10"/>
        <color rgb="FF000000"/>
        <rFont val="宋体"/>
        <charset val="134"/>
      </rPr>
      <t>号</t>
    </r>
  </si>
  <si>
    <r>
      <rPr>
        <sz val="10"/>
        <color rgb="FF0563C1"/>
        <rFont val="宋体"/>
        <charset val="134"/>
      </rPr>
      <t>财政部、税务总局、国家发展改革委、工业和信息化部关于集成电路生产企业有关企业所得税政策问题的通知</t>
    </r>
  </si>
  <si>
    <r>
      <rPr>
        <sz val="10"/>
        <color rgb="FF000000"/>
        <rFont val="宋体"/>
        <charset val="134"/>
      </rPr>
      <t>财税〔</t>
    </r>
    <r>
      <rPr>
        <sz val="10"/>
        <color rgb="FF000000"/>
        <rFont val="Arial"/>
        <charset val="134"/>
      </rPr>
      <t>2018</t>
    </r>
    <r>
      <rPr>
        <sz val="10"/>
        <color rgb="FF000000"/>
        <rFont val="宋体"/>
        <charset val="134"/>
      </rPr>
      <t>〕</t>
    </r>
    <r>
      <rPr>
        <sz val="10"/>
        <color rgb="FF000000"/>
        <rFont val="Arial"/>
        <charset val="134"/>
      </rPr>
      <t>27</t>
    </r>
    <r>
      <rPr>
        <sz val="10"/>
        <color rgb="FF000000"/>
        <rFont val="宋体"/>
        <charset val="134"/>
      </rPr>
      <t>号</t>
    </r>
  </si>
  <si>
    <t>财政部、税务总局关于集成电路设计和软件产业企业所得税政策的公告</t>
  </si>
  <si>
    <r>
      <rPr>
        <sz val="10"/>
        <color rgb="FF000000"/>
        <rFont val="宋体"/>
        <charset val="134"/>
      </rPr>
      <t>财政部、税务总局公告</t>
    </r>
    <r>
      <rPr>
        <sz val="10"/>
        <color rgb="FF000000"/>
        <rFont val="Arial"/>
        <charset val="134"/>
      </rPr>
      <t>2019</t>
    </r>
    <r>
      <rPr>
        <sz val="10"/>
        <color rgb="FF000000"/>
        <rFont val="宋体"/>
        <charset val="134"/>
      </rPr>
      <t>年第</t>
    </r>
    <r>
      <rPr>
        <sz val="10"/>
        <color rgb="FF000000"/>
        <rFont val="Arial"/>
        <charset val="134"/>
      </rPr>
      <t>68</t>
    </r>
    <r>
      <rPr>
        <sz val="10"/>
        <color rgb="FF000000"/>
        <rFont val="宋体"/>
        <charset val="134"/>
      </rPr>
      <t>号</t>
    </r>
  </si>
  <si>
    <r>
      <rPr>
        <sz val="10"/>
        <color rgb="FF0563C1"/>
        <rFont val="宋体"/>
        <charset val="0"/>
      </rPr>
      <t>财政部、税务总局关于集成电路设计企业和软件企业</t>
    </r>
    <r>
      <rPr>
        <sz val="10"/>
        <color rgb="FF0563C1"/>
        <rFont val="Arial"/>
        <charset val="0"/>
      </rPr>
      <t>2019</t>
    </r>
    <r>
      <rPr>
        <sz val="10"/>
        <color rgb="FF0563C1"/>
        <rFont val="宋体"/>
        <charset val="0"/>
      </rPr>
      <t>年度企业所得税汇算清缴适用政策的公告</t>
    </r>
  </si>
  <si>
    <r>
      <rPr>
        <sz val="10"/>
        <color rgb="FF000000"/>
        <rFont val="宋体"/>
        <charset val="134"/>
      </rPr>
      <t>财政部、税务总局公告</t>
    </r>
    <r>
      <rPr>
        <sz val="10"/>
        <color rgb="FF000000"/>
        <rFont val="Arial"/>
        <charset val="134"/>
      </rPr>
      <t>2020</t>
    </r>
    <r>
      <rPr>
        <sz val="10"/>
        <color rgb="FF000000"/>
        <rFont val="宋体"/>
        <charset val="134"/>
      </rPr>
      <t>年第</t>
    </r>
    <r>
      <rPr>
        <sz val="10"/>
        <color rgb="FF000000"/>
        <rFont val="Arial"/>
        <charset val="134"/>
      </rPr>
      <t>29</t>
    </r>
    <r>
      <rPr>
        <sz val="10"/>
        <color rgb="FF000000"/>
        <rFont val="宋体"/>
        <charset val="134"/>
      </rPr>
      <t>号</t>
    </r>
  </si>
  <si>
    <r>
      <rPr>
        <sz val="10"/>
        <color rgb="FF0563C1"/>
        <rFont val="宋体"/>
        <charset val="134"/>
      </rPr>
      <t>财政部、税务总局、发展改革委、工业和信息化部关于促进集成电路和软件产业高质量发展企业所得税政策的公告</t>
    </r>
  </si>
  <si>
    <r>
      <rPr>
        <sz val="10"/>
        <color rgb="FF000000"/>
        <rFont val="宋体"/>
        <charset val="0"/>
      </rPr>
      <t>财政部、税务总局、发展改革委、工业和信息化部公告</t>
    </r>
    <r>
      <rPr>
        <sz val="10"/>
        <color rgb="FF000000"/>
        <rFont val="Arial"/>
        <charset val="0"/>
      </rPr>
      <t>2020</t>
    </r>
    <r>
      <rPr>
        <sz val="10"/>
        <color rgb="FF000000"/>
        <rFont val="宋体"/>
        <charset val="0"/>
      </rPr>
      <t>年第</t>
    </r>
    <r>
      <rPr>
        <sz val="10"/>
        <color rgb="FF000000"/>
        <rFont val="Arial"/>
        <charset val="0"/>
      </rPr>
      <t>45</t>
    </r>
    <r>
      <rPr>
        <sz val="10"/>
        <color rgb="FF000000"/>
        <rFont val="宋体"/>
        <charset val="0"/>
      </rPr>
      <t>号</t>
    </r>
  </si>
  <si>
    <t>国家发展改革委等五部门关于做好享受税收优惠政策的集成电路企业或项目、软件企业清单制定工作有关要求的通知</t>
  </si>
  <si>
    <r>
      <rPr>
        <sz val="10"/>
        <color rgb="FF000000"/>
        <rFont val="宋体"/>
        <charset val="134"/>
      </rPr>
      <t>发改高技〔</t>
    </r>
    <r>
      <rPr>
        <sz val="10"/>
        <color rgb="FF000000"/>
        <rFont val="Arial"/>
        <charset val="0"/>
      </rPr>
      <t>2021</t>
    </r>
    <r>
      <rPr>
        <sz val="10"/>
        <color rgb="FF000000"/>
        <rFont val="宋体"/>
        <charset val="134"/>
      </rPr>
      <t>〕</t>
    </r>
    <r>
      <rPr>
        <sz val="10"/>
        <color rgb="FF000000"/>
        <rFont val="Arial"/>
        <charset val="0"/>
      </rPr>
      <t>413</t>
    </r>
    <r>
      <rPr>
        <sz val="10"/>
        <color rgb="FF000000"/>
        <rFont val="宋体"/>
        <charset val="134"/>
      </rPr>
      <t>号</t>
    </r>
  </si>
  <si>
    <t>国家鼓励的集成电路设计、装备、材料、封装、测试企业条件公告</t>
  </si>
  <si>
    <r>
      <rPr>
        <sz val="10"/>
        <color rgb="FF000000"/>
        <rFont val="宋体"/>
        <charset val="0"/>
      </rPr>
      <t>工业和信息化部、国家发展改革委、财政部、国家税务总局公告</t>
    </r>
    <r>
      <rPr>
        <sz val="10"/>
        <color rgb="FF000000"/>
        <rFont val="Arial"/>
        <charset val="0"/>
      </rPr>
      <t>2021</t>
    </r>
    <r>
      <rPr>
        <sz val="10"/>
        <color rgb="FF000000"/>
        <rFont val="宋体"/>
        <charset val="0"/>
      </rPr>
      <t>年第</t>
    </r>
    <r>
      <rPr>
        <sz val="10"/>
        <color rgb="FF000000"/>
        <rFont val="Arial"/>
        <charset val="0"/>
      </rPr>
      <t>9</t>
    </r>
    <r>
      <rPr>
        <sz val="10"/>
        <color rgb="FF000000"/>
        <rFont val="宋体"/>
        <charset val="0"/>
      </rPr>
      <t>号</t>
    </r>
  </si>
  <si>
    <t>国家鼓励的软件企业条件公告</t>
  </si>
  <si>
    <r>
      <rPr>
        <sz val="10"/>
        <color rgb="FF000000"/>
        <rFont val="宋体"/>
        <charset val="134"/>
      </rPr>
      <t>工业和信息化部、国家发展改革委、财政部、国家税务总局公告</t>
    </r>
    <r>
      <rPr>
        <sz val="10"/>
        <color rgb="FF000000"/>
        <rFont val="Arial"/>
        <charset val="0"/>
      </rPr>
      <t>2021</t>
    </r>
    <r>
      <rPr>
        <sz val="10"/>
        <color rgb="FF000000"/>
        <rFont val="宋体"/>
        <charset val="134"/>
      </rPr>
      <t>年第</t>
    </r>
    <r>
      <rPr>
        <sz val="10"/>
        <color rgb="FF000000"/>
        <rFont val="Arial"/>
        <charset val="0"/>
      </rPr>
      <t>10</t>
    </r>
    <r>
      <rPr>
        <sz val="10"/>
        <color rgb="FF000000"/>
        <rFont val="宋体"/>
        <charset val="134"/>
      </rPr>
      <t>号</t>
    </r>
  </si>
  <si>
    <t>A107050税收抵免优惠明细表</t>
  </si>
  <si>
    <t>财政部、国家税务总局关于执行环境保护专用设备企业所得税优惠目录、节能节水专用设备企业所得税优惠目录和安全生产专用设备企业所得税优惠目录有关问题的通知</t>
  </si>
  <si>
    <r>
      <rPr>
        <sz val="10"/>
        <color rgb="FF000000"/>
        <rFont val="宋体"/>
        <charset val="0"/>
      </rPr>
      <t>财税〔</t>
    </r>
    <r>
      <rPr>
        <sz val="10"/>
        <color rgb="FF000000"/>
        <rFont val="Arial"/>
        <charset val="0"/>
      </rPr>
      <t>2008</t>
    </r>
    <r>
      <rPr>
        <sz val="10"/>
        <color rgb="FF000000"/>
        <rFont val="宋体"/>
        <charset val="0"/>
      </rPr>
      <t>〕</t>
    </r>
    <r>
      <rPr>
        <sz val="10"/>
        <color rgb="FF000000"/>
        <rFont val="Arial"/>
        <charset val="0"/>
      </rPr>
      <t>48</t>
    </r>
    <r>
      <rPr>
        <sz val="10"/>
        <color rgb="FF000000"/>
        <rFont val="宋体"/>
        <charset val="0"/>
      </rPr>
      <t>号</t>
    </r>
  </si>
  <si>
    <t>国家税务总局关于环境保护、节能节水、安全生产等专用设备投资抵免企业所得税有关问题的通知</t>
  </si>
  <si>
    <r>
      <rPr>
        <sz val="10"/>
        <color rgb="FF000000"/>
        <rFont val="宋体"/>
        <charset val="134"/>
      </rPr>
      <t>国税函〔</t>
    </r>
    <r>
      <rPr>
        <sz val="10"/>
        <color rgb="FF000000"/>
        <rFont val="Arial"/>
        <charset val="0"/>
      </rPr>
      <t>2010</t>
    </r>
    <r>
      <rPr>
        <sz val="10"/>
        <color rgb="FF000000"/>
        <rFont val="宋体"/>
        <charset val="134"/>
      </rPr>
      <t>〕</t>
    </r>
    <r>
      <rPr>
        <sz val="10"/>
        <color rgb="FF000000"/>
        <rFont val="Arial"/>
        <charset val="0"/>
      </rPr>
      <t>256</t>
    </r>
    <r>
      <rPr>
        <sz val="10"/>
        <color rgb="FF000000"/>
        <rFont val="宋体"/>
        <charset val="134"/>
      </rPr>
      <t>号</t>
    </r>
  </si>
  <si>
    <r>
      <rPr>
        <sz val="10"/>
        <color rgb="FF0563C1"/>
        <rFont val="宋体"/>
        <charset val="0"/>
      </rPr>
      <t>财政部、税务总局、国家发展改革委、工业和信息化部、环境保护部关于印发《节能节水和环境保护专用设备企业所得税优惠目录（</t>
    </r>
    <r>
      <rPr>
        <sz val="10"/>
        <color rgb="FF0563C1"/>
        <rFont val="Arial"/>
        <charset val="0"/>
      </rPr>
      <t>2017</t>
    </r>
    <r>
      <rPr>
        <sz val="10"/>
        <color rgb="FF0563C1"/>
        <rFont val="宋体"/>
        <charset val="0"/>
      </rPr>
      <t>年版）》的通知</t>
    </r>
  </si>
  <si>
    <r>
      <rPr>
        <sz val="10"/>
        <color rgb="FF000000"/>
        <rFont val="宋体"/>
        <charset val="134"/>
      </rPr>
      <t>财税〔</t>
    </r>
    <r>
      <rPr>
        <sz val="10"/>
        <color rgb="FF000000"/>
        <rFont val="Arial"/>
        <charset val="0"/>
      </rPr>
      <t>2017</t>
    </r>
    <r>
      <rPr>
        <sz val="10"/>
        <color rgb="FF000000"/>
        <rFont val="宋体"/>
        <charset val="134"/>
      </rPr>
      <t>〕</t>
    </r>
    <r>
      <rPr>
        <sz val="10"/>
        <color rgb="FF000000"/>
        <rFont val="Arial"/>
        <charset val="0"/>
      </rPr>
      <t>71</t>
    </r>
    <r>
      <rPr>
        <sz val="10"/>
        <color rgb="FF000000"/>
        <rFont val="宋体"/>
        <charset val="134"/>
      </rPr>
      <t>号</t>
    </r>
  </si>
  <si>
    <r>
      <rPr>
        <sz val="10"/>
        <color rgb="FF0563C1"/>
        <rFont val="宋体"/>
        <charset val="0"/>
      </rPr>
      <t>财政部、税务总局、应急管理部关于印发《安全生产专用设备企业所得税优惠目录（</t>
    </r>
    <r>
      <rPr>
        <sz val="10"/>
        <color rgb="FF0563C1"/>
        <rFont val="Arial"/>
        <charset val="0"/>
      </rPr>
      <t>2018</t>
    </r>
    <r>
      <rPr>
        <sz val="10"/>
        <color rgb="FF0563C1"/>
        <rFont val="宋体"/>
        <charset val="0"/>
      </rPr>
      <t>年版）》的通知</t>
    </r>
  </si>
  <si>
    <r>
      <rPr>
        <sz val="10"/>
        <color rgb="FF000000"/>
        <rFont val="宋体"/>
        <charset val="134"/>
      </rPr>
      <t>财税〔</t>
    </r>
    <r>
      <rPr>
        <sz val="10"/>
        <color rgb="FF000000"/>
        <rFont val="Arial"/>
        <charset val="0"/>
      </rPr>
      <t>2018</t>
    </r>
    <r>
      <rPr>
        <sz val="10"/>
        <color rgb="FF000000"/>
        <rFont val="宋体"/>
        <charset val="134"/>
      </rPr>
      <t>〕</t>
    </r>
    <r>
      <rPr>
        <sz val="10"/>
        <color rgb="FF000000"/>
        <rFont val="Arial"/>
        <charset val="0"/>
      </rPr>
      <t>84</t>
    </r>
    <r>
      <rPr>
        <sz val="10"/>
        <color rgb="FF000000"/>
        <rFont val="宋体"/>
        <charset val="134"/>
      </rPr>
      <t>号</t>
    </r>
  </si>
  <si>
    <r>
      <rPr>
        <sz val="10"/>
        <color rgb="FF0563C1"/>
        <rFont val="宋体"/>
        <charset val="134"/>
      </rPr>
      <t>财政部、国家税务总局、国家发展改革委、生态环境部关于公布《环境保护、节能节水项目企业所得税优惠目录（</t>
    </r>
    <r>
      <rPr>
        <sz val="10"/>
        <color rgb="FF0563C1"/>
        <rFont val="Arial"/>
        <charset val="0"/>
      </rPr>
      <t>2021</t>
    </r>
    <r>
      <rPr>
        <sz val="10"/>
        <color rgb="FF0563C1"/>
        <rFont val="宋体"/>
        <charset val="134"/>
      </rPr>
      <t>年版）》以及《资源综合利用企业所得税优惠目录（</t>
    </r>
    <r>
      <rPr>
        <sz val="10"/>
        <color rgb="FF0563C1"/>
        <rFont val="Arial"/>
        <charset val="0"/>
      </rPr>
      <t>2021</t>
    </r>
    <r>
      <rPr>
        <sz val="10"/>
        <color rgb="FF0563C1"/>
        <rFont val="宋体"/>
        <charset val="134"/>
      </rPr>
      <t>年版）》的公告</t>
    </r>
  </si>
  <si>
    <r>
      <rPr>
        <sz val="10"/>
        <color rgb="FF000000"/>
        <rFont val="宋体"/>
        <charset val="134"/>
      </rPr>
      <t>财政部、税务总局、发展改革委、生态环境部公告</t>
    </r>
    <r>
      <rPr>
        <sz val="10"/>
        <color rgb="FF000000"/>
        <rFont val="Arial"/>
        <charset val="134"/>
      </rPr>
      <t>2021</t>
    </r>
    <r>
      <rPr>
        <sz val="10"/>
        <color rgb="FF000000"/>
        <rFont val="宋体"/>
        <charset val="134"/>
      </rPr>
      <t>年第</t>
    </r>
    <r>
      <rPr>
        <sz val="10"/>
        <color rgb="FF000000"/>
        <rFont val="Arial"/>
        <charset val="134"/>
      </rPr>
      <t>36</t>
    </r>
    <r>
      <rPr>
        <sz val="10"/>
        <color rgb="FF000000"/>
        <rFont val="宋体"/>
        <charset val="134"/>
      </rPr>
      <t>号</t>
    </r>
  </si>
  <si>
    <t>A108000境外所得税收抵免明细表</t>
  </si>
  <si>
    <t>财政部、国家税务总局关于企业境外所得税收抵免有关问题的通知</t>
  </si>
  <si>
    <r>
      <rPr>
        <sz val="10"/>
        <color rgb="FF000000"/>
        <rFont val="宋体"/>
        <charset val="134"/>
      </rPr>
      <t>财税〔</t>
    </r>
    <r>
      <rPr>
        <sz val="10"/>
        <color rgb="FF000000"/>
        <rFont val="Arial"/>
        <charset val="0"/>
      </rPr>
      <t>2009</t>
    </r>
    <r>
      <rPr>
        <sz val="10"/>
        <color rgb="FF000000"/>
        <rFont val="宋体"/>
        <charset val="134"/>
      </rPr>
      <t>〕</t>
    </r>
    <r>
      <rPr>
        <sz val="10"/>
        <color rgb="FF000000"/>
        <rFont val="Arial"/>
        <charset val="0"/>
      </rPr>
      <t>125</t>
    </r>
    <r>
      <rPr>
        <sz val="10"/>
        <color rgb="FF000000"/>
        <rFont val="宋体"/>
        <charset val="134"/>
      </rPr>
      <t>号</t>
    </r>
  </si>
  <si>
    <t>国家税务总局关于发布《企业境外所得税收抵免操作指南》的公告</t>
  </si>
  <si>
    <r>
      <rPr>
        <sz val="10"/>
        <color rgb="FF000000"/>
        <rFont val="宋体"/>
        <charset val="134"/>
      </rPr>
      <t>国家税务总局公告</t>
    </r>
    <r>
      <rPr>
        <sz val="10"/>
        <color rgb="FF000000"/>
        <rFont val="Arial"/>
        <charset val="0"/>
      </rPr>
      <t>2010</t>
    </r>
    <r>
      <rPr>
        <sz val="10"/>
        <color rgb="FF000000"/>
        <rFont val="宋体"/>
        <charset val="134"/>
      </rPr>
      <t>年第</t>
    </r>
    <r>
      <rPr>
        <sz val="10"/>
        <color rgb="FF000000"/>
        <rFont val="Arial"/>
        <charset val="0"/>
      </rPr>
      <t>1</t>
    </r>
    <r>
      <rPr>
        <sz val="10"/>
        <color rgb="FF000000"/>
        <rFont val="宋体"/>
        <charset val="134"/>
      </rPr>
      <t>号</t>
    </r>
  </si>
  <si>
    <t>财政部、国家税务总局关于我国石油企业从事油（气）资源开采所得税收抵免有关问题的通知</t>
  </si>
  <si>
    <r>
      <rPr>
        <sz val="10"/>
        <color rgb="FF000000"/>
        <rFont val="宋体"/>
        <charset val="134"/>
      </rPr>
      <t>财税〔</t>
    </r>
    <r>
      <rPr>
        <sz val="10"/>
        <color rgb="FF000000"/>
        <rFont val="Arial"/>
        <charset val="0"/>
      </rPr>
      <t>2011</t>
    </r>
    <r>
      <rPr>
        <sz val="10"/>
        <color rgb="FF000000"/>
        <rFont val="宋体"/>
        <charset val="134"/>
      </rPr>
      <t>〕</t>
    </r>
    <r>
      <rPr>
        <sz val="10"/>
        <color rgb="FF000000"/>
        <rFont val="Arial"/>
        <charset val="0"/>
      </rPr>
      <t>23</t>
    </r>
    <r>
      <rPr>
        <sz val="10"/>
        <color rgb="FF000000"/>
        <rFont val="宋体"/>
        <charset val="134"/>
      </rPr>
      <t>号</t>
    </r>
  </si>
  <si>
    <t>财政部、税务总局关于完善企业境外所得税收抵免政策问题的通知</t>
  </si>
  <si>
    <r>
      <rPr>
        <sz val="10"/>
        <color rgb="FF000000"/>
        <rFont val="宋体"/>
        <charset val="134"/>
      </rPr>
      <t>财税〔</t>
    </r>
    <r>
      <rPr>
        <sz val="10"/>
        <color rgb="FF000000"/>
        <rFont val="Arial"/>
        <charset val="0"/>
      </rPr>
      <t>2017</t>
    </r>
    <r>
      <rPr>
        <sz val="10"/>
        <color rgb="FF000000"/>
        <rFont val="宋体"/>
        <charset val="134"/>
      </rPr>
      <t>〕</t>
    </r>
    <r>
      <rPr>
        <sz val="10"/>
        <color rgb="FF000000"/>
        <rFont val="Arial"/>
        <charset val="0"/>
      </rPr>
      <t>84</t>
    </r>
    <r>
      <rPr>
        <sz val="10"/>
        <color rgb="FF000000"/>
        <rFont val="宋体"/>
        <charset val="134"/>
      </rPr>
      <t>号</t>
    </r>
  </si>
  <si>
    <r>
      <rPr>
        <sz val="10"/>
        <color rgb="FF000000"/>
        <rFont val="宋体"/>
        <charset val="0"/>
      </rPr>
      <t>财税〔</t>
    </r>
    <r>
      <rPr>
        <sz val="10"/>
        <color rgb="FF000000"/>
        <rFont val="Arial"/>
        <charset val="0"/>
      </rPr>
      <t>2020</t>
    </r>
    <r>
      <rPr>
        <sz val="10"/>
        <color rgb="FF000000"/>
        <rFont val="宋体"/>
        <charset val="0"/>
      </rPr>
      <t>〕</t>
    </r>
    <r>
      <rPr>
        <sz val="10"/>
        <color rgb="FF000000"/>
        <rFont val="Arial"/>
        <charset val="0"/>
      </rPr>
      <t>31</t>
    </r>
    <r>
      <rPr>
        <sz val="10"/>
        <color rgb="FF000000"/>
        <rFont val="宋体"/>
        <charset val="0"/>
      </rPr>
      <t>号</t>
    </r>
  </si>
  <si>
    <t>A108020境外分支机构弥补亏损明细表</t>
  </si>
  <si>
    <t xml:space="preserve">A109000跨地区经营汇总纳税企业年度分摊企业所得税明细表
</t>
  </si>
  <si>
    <t>财政部、国家税务总局、中国人民银行关于印发《跨省市总分机构企业所得税分配及预算管理办法》的通知</t>
  </si>
  <si>
    <r>
      <rPr>
        <sz val="10"/>
        <color rgb="FF000000"/>
        <rFont val="宋体"/>
        <charset val="134"/>
      </rPr>
      <t>财预〔</t>
    </r>
    <r>
      <rPr>
        <sz val="10"/>
        <color rgb="FF000000"/>
        <rFont val="Arial"/>
        <charset val="0"/>
      </rPr>
      <t>2012</t>
    </r>
    <r>
      <rPr>
        <sz val="10"/>
        <color rgb="FF000000"/>
        <rFont val="宋体"/>
        <charset val="134"/>
      </rPr>
      <t>〕</t>
    </r>
    <r>
      <rPr>
        <sz val="10"/>
        <color rgb="FF000000"/>
        <rFont val="Arial"/>
        <charset val="0"/>
      </rPr>
      <t>40</t>
    </r>
    <r>
      <rPr>
        <sz val="10"/>
        <color rgb="FF000000"/>
        <rFont val="宋体"/>
        <charset val="134"/>
      </rPr>
      <t>号</t>
    </r>
  </si>
  <si>
    <t>国家税务总局关于印发《跨地区经营汇总纳税企业所得税征收管理办法》的公告</t>
  </si>
  <si>
    <r>
      <rPr>
        <sz val="10"/>
        <color rgb="FF000000"/>
        <rFont val="宋体"/>
        <charset val="134"/>
      </rPr>
      <t>国家税务总局公告</t>
    </r>
    <r>
      <rPr>
        <sz val="10"/>
        <color rgb="FF000000"/>
        <rFont val="Arial"/>
        <charset val="0"/>
      </rPr>
      <t>2012</t>
    </r>
    <r>
      <rPr>
        <sz val="10"/>
        <color rgb="FF000000"/>
        <rFont val="宋体"/>
        <charset val="134"/>
      </rPr>
      <t>年第</t>
    </r>
    <r>
      <rPr>
        <sz val="10"/>
        <color rgb="FF000000"/>
        <rFont val="Arial"/>
        <charset val="0"/>
      </rPr>
      <t>57</t>
    </r>
    <r>
      <rPr>
        <sz val="10"/>
        <color rgb="FF000000"/>
        <rFont val="宋体"/>
        <charset val="134"/>
      </rPr>
      <t>号</t>
    </r>
  </si>
  <si>
    <t>企业所得税费用扣除比例及税政依据（2021年版）</t>
  </si>
  <si>
    <t>（适用政策截止2022年2月22日）</t>
  </si>
  <si>
    <t>费用类别</t>
  </si>
  <si>
    <r>
      <rPr>
        <b/>
        <sz val="11"/>
        <color theme="1"/>
        <rFont val="宋体"/>
        <charset val="134"/>
      </rPr>
      <t>扣除标准</t>
    </r>
    <r>
      <rPr>
        <b/>
        <sz val="11"/>
        <color theme="1"/>
        <rFont val="Calibri"/>
        <charset val="134"/>
      </rPr>
      <t>/</t>
    </r>
    <r>
      <rPr>
        <b/>
        <sz val="11"/>
        <color theme="1"/>
        <rFont val="宋体"/>
        <charset val="134"/>
      </rPr>
      <t>限额比例</t>
    </r>
  </si>
  <si>
    <t>说明事项（标准、限额比例的计算基数等）</t>
  </si>
  <si>
    <t>政策依据</t>
  </si>
  <si>
    <t>当年度实际发生的相关成本、费用</t>
  </si>
  <si>
    <t>据实或按规定比例、限额扣除
未能及时取得该成本、费用的有效凭证的，预缴季度所得税时，可暂按账面发生金额进行核算；在汇算清缴时，应补充提供该成本、费用的有效凭证</t>
  </si>
  <si>
    <t>企业发生支出，应当在当年度汇算清缴期结束前取得税前扣除凭证，作为计算企业所得税应纳税所得额时扣除相关支出的依据
企业取得私自印制、伪造、变造、作废、开票方非法取得、虚开、填写不规范等不符合规定的发票，以及取得不符合国家法律、法规等相关规定的其他外部凭证，不得作为税前扣除凭证</t>
  </si>
  <si>
    <t xml:space="preserve">《国家税务总局关于企业所得税若干问题的公告》（国家税务总局公告2011年第34号）第六条
</t>
  </si>
  <si>
    <t>《企业所得税税前扣除凭证管理办法》（国家税务总局公告2018年第28号）</t>
  </si>
  <si>
    <t>以前年度实际发生的、应扣而未扣或者少扣的支出</t>
  </si>
  <si>
    <t>据实或按规定比例、限额扣除
专项申报及说明后，准予追补至该项目发生年度计算扣除，但期限不得超过5年</t>
  </si>
  <si>
    <t>企业以前年度应当取得而未取得发票、其他外部凭证，且相应支出在该年度没有税前扣除的，在以后年度取得符合规定的税前扣除凭证，相应支出可以追补至该支出发生年度税前扣除扣除，但追补年限不得超过5年</t>
  </si>
  <si>
    <t xml:space="preserve">《国家税务总局关于企业所得税应纳税所得额若干税务处理问题的公告》（国家税务总局公告2012年第15号）第六条
</t>
  </si>
  <si>
    <t>《企业所得税税前扣除凭证管理办法》（国家税务总局公告2018年第28号）（发生本公告第十五条规定情形的除外）</t>
  </si>
  <si>
    <t>非公有制企业党组织工作经费</t>
  </si>
  <si>
    <t>不超过职工年度工资薪金总额1%</t>
  </si>
  <si>
    <t>《中共中央组织部、财政部、国家税务总局关于非公有制企业党组织工作经费问题的通知》（组通字〔2014〕42号）</t>
  </si>
  <si>
    <t>国有企业（包括国有独资、全资和国有资本绝对控股、相对控股企业）党组织工作经费（集体所有制企业参照执行）</t>
  </si>
  <si>
    <t>实际支出不超过职工年度工资薪金总额1%的部分，可以据实在企业所得税前扣除年末如有结余，结转下一年度使用累计结余超过上一年度职工工资总额2%的，当年不再从管理费用中安排</t>
  </si>
  <si>
    <t>《中共中央组织部、财政部、国务院国资委党委、国家税务总局关于国有企业党组织工作经费问题的通知》（组通字〔2017〕38号）
集体所有制企业参照上述规定执行</t>
  </si>
  <si>
    <t>接受职业学校学时实习发生的费用</t>
  </si>
  <si>
    <t>按规定扣除
在实习岗位相对独立参与实际工作、初步具备实践岗位独立工作能力的学生，原则上应不低于本单位相同岗位工资标准的80%或最低档工资标准</t>
  </si>
  <si>
    <t>实习单位因接收学生实习所实际发生的与取得收入有关的合理支出，依法在计算应纳税所得额时扣除
鼓励实习单位为实习学生购买意外伤害险，投保费用可从实习单位成本（费用）中列支</t>
  </si>
  <si>
    <t>《关于印发〈职业学校学生实习管理规定〉的通知》（教职成(2021)4号）</t>
  </si>
  <si>
    <t>职工工资（含福利性补贴）</t>
  </si>
  <si>
    <t>据实扣除</t>
  </si>
  <si>
    <t>基于任职或受雇，具备合理性等
列入企业员工工资薪金制度、固定与工资薪金一起发放的福利性补贴，符合“合理工资薪金”规定的，可作为企业发生的工资薪金支出，按规定在税前扣除
在年度汇算清缴结束前向员工实际支付的已预提汇缴年度工资薪金，准予在汇缴年度按规定扣除</t>
  </si>
  <si>
    <t>《企业所得税法实施条例》第34条</t>
  </si>
  <si>
    <t>《国家税务总局关于企业工资薪金及职工福利费扣除问题的通知》（国税函〔2009〕3号）</t>
  </si>
  <si>
    <t>《国家税务总局关于企业工资薪金和职工福利费等支出税前扣除问题的公告》（国家税务总局公告2015年第34号）</t>
  </si>
  <si>
    <t>《职业学校校企合作促进办法》（教育部、财政部、国家税务总局等部委教职成〔2018〕1号印发）</t>
  </si>
  <si>
    <t>加计100%扣除</t>
  </si>
  <si>
    <t>支付残疾人员的工资</t>
  </si>
  <si>
    <t>《企业所得税法》第30条</t>
  </si>
  <si>
    <t>《企业所得税法实施条例》第96条</t>
  </si>
  <si>
    <t>《财政部、国家税务总局关于安置残疾人员就业有关企业所得税优惠政策问题的通知》（财税〔2009〕70号）</t>
  </si>
  <si>
    <t>雇用季节工、临时工、实习生、返聘离退休人员所实际发生的费用</t>
  </si>
  <si>
    <t>应区分为工资薪金支出和职工福利费支出，属于工资薪金支出的，准予计入企业工资薪金总额的基数，作为计算其他各项相关费用扣除的依据</t>
  </si>
  <si>
    <t>《国家税务总局关于企业所得税应纳税所得额若干税务处理问题的公告》（国家税务总局公告2012年第15号）第一条</t>
  </si>
  <si>
    <t>接受外部劳务派遣用工所实际发生的费用</t>
  </si>
  <si>
    <t>①按照协议（合同）约定直接支付给劳务派遣公司的费用，应作为劳务费支出；
②直接支付给员工个人的费用，应作为工资薪金支出和职工福利费支出。其中属于工资薪金支出的费用，准予计入企业工资薪金总额的基数，作为计算其他各项相关费用扣除的依据</t>
  </si>
  <si>
    <t>《国家税务总局关于企业工资薪金和职工福利费等支出税前扣除问题的公告》（国家税务总局公告2015年第34号）第三条
适用于2014年度及以后年度企业所得税汇算清缴</t>
  </si>
  <si>
    <t>职工福利费</t>
  </si>
  <si>
    <t>工资薪金总额，比例内据实扣除</t>
  </si>
  <si>
    <t>《企业所得税法实施条例》第40条</t>
  </si>
  <si>
    <t>职工教育经费</t>
  </si>
  <si>
    <t>2.5%、8%</t>
  </si>
  <si>
    <t>①工资薪金总额，比例内据实扣除；超过部分，准予在以后纳税年度结转扣除。含企业因接收学生学习，发生的职工教育经费支出；
②所有企业自2018年1月1日起：发生的职工教育经费支出，不超过工资薪金总额8%的部分，准予在计算企业所得税应纳税所得额时扣除；超过部分，准予在以后纳税年度结转扣除</t>
  </si>
  <si>
    <t>《企业所得税法实施条例》第42条</t>
  </si>
  <si>
    <t>《财政部、税务总局关于企业职工教育经费税前扣除政策的通知》（财税〔2018〕51号）（自2018年1月1日起执行）</t>
  </si>
  <si>
    <t>职工培训费用（特殊规定的企业适用）</t>
  </si>
  <si>
    <t>全额扣除</t>
  </si>
  <si>
    <t>①集成电路设计企业和符合条件的软件企业（经认定的动漫企业自主开发、生产动漫产品，可申请享受国家现行鼓励软件产业发展的所得税优惠政策），应单独进行核算并按实际收入额在计算应纳税所得额时扣除；
②应准确划分职工教育经费中的职工培训费支出，不能准确划分的，以及准确划分后职工教育经费中扣除职工培训费用的余额，一律按照《实施条例》第四十二条规定的比例扣除</t>
  </si>
  <si>
    <t>《财政部、国家税务总局关于进一步鼓励软件产业和集成电路产业发展企业所得税政策的通知》（财税〔2012〕27号）（自2011年1月1日起执行）</t>
  </si>
  <si>
    <t>《财政部、国家税务总局、国家发展和改革委员会、工业和信息化部关于软件和集成电路产业企业所得税优惠政策有关问题的通知》（财税〔2016〕49号）</t>
  </si>
  <si>
    <t>《财政部、国家税务总局关于扶持动漫产业发展有关税收政策问题的通知》（财税〔2009〕65号）</t>
  </si>
  <si>
    <t>中华人民共和国工业和信息化部国家发展改革委财政部国家税务总局公告2021年第9号</t>
  </si>
  <si>
    <t>中华人民共和国工业和信息化部国家发展改革委财政部国家税务总局公告2021年第10号</t>
  </si>
  <si>
    <t>《国家税务总局关于企业所得税执行中若干税务处理问题的通知》（国税函〔2009〕202号）</t>
  </si>
  <si>
    <t>工会经费（工会建会筹备金）</t>
  </si>
  <si>
    <t>①工资薪金总额；
②尚未组建工会的，自上级工会批准筹建工会的次月起，筹建单位向上级工会拨缴建会筹备金；
③凭工会组织开具的《工会经费收入专用收据》或税务机关代收工会经费凭据扣除</t>
  </si>
  <si>
    <t>《中华人民共和国工会法》第43条</t>
  </si>
  <si>
    <t>《中国工会章程》第36、38条</t>
  </si>
  <si>
    <t>《企业所得税法实施条例》第41条</t>
  </si>
  <si>
    <t>《国家税务总局关于工会经费企业所得税税前扣除凭据问题的公告》（国家税务总局公告2010年第24号）</t>
  </si>
  <si>
    <t>《关于税务机关代收工会经费企业所得税税前扣除凭据问题的公告》（国家税务总局公告2011年第30号）</t>
  </si>
  <si>
    <t>业务招待费</t>
  </si>
  <si>
    <t>60%，5‰</t>
  </si>
  <si>
    <t>①发生额的60%，且不超过销售或营业收入（含视同销售）的5‰；
②从事股权投资业务的企业从被投资企业分回的股息、红利及股权转让收入可作为收入计算基数；
③企业通过正式签订《房地产销售合同》或《房地产预售合同》所取得的收入（销售未未完工产品的收入），应确认为销售收入的实现</t>
  </si>
  <si>
    <t>《企业所得税法实施条例》第43条</t>
  </si>
  <si>
    <t>《国家税务总局关于贯彻落实企业所得税法若干税收问题的通知》（国税函〔2010〕79号）</t>
  </si>
  <si>
    <t>《国家税务总局关于印发〈房地产开发经营业务企业所得税处理办法〉的通知》（国税发〔2009〕31号）第六条</t>
  </si>
  <si>
    <t>资产损失</t>
  </si>
  <si>
    <t>实际资产损失，在其实际发生且会计上已作损失处理的年度申报扣除
法定资产损失，在企业该项资产已符合法定资产损失确认条件，且会计上已作损失处理的年度申报扣除</t>
  </si>
  <si>
    <t>①清单申报和专项申报两种申报形式申报扣除；
②商业零售企业存货单笔（单项）损失超过500万元的，无论何种因素形成的，均应以专项申报方式进行企业所得税纳税申报；
③2017年度起，仅需填报企业所得税年度纳税申报表《资产损失简报及纳税调整明细表》，不再报送资产损失相关资料</t>
  </si>
  <si>
    <t>《企业所得税法》第8条</t>
  </si>
  <si>
    <t>《企业所得税法实施条例》第32条</t>
  </si>
  <si>
    <t>《财政部、国家税务总局关于企业资产损失税前扣除政策的通知》（财税〔2009〕57号）</t>
  </si>
  <si>
    <t>《关于发布〈企业资产损失所得税税前扣除管理办法〉的公告》（国家税务总局公告2011年第25号）</t>
  </si>
  <si>
    <t>《国家税务总局关于企业所得税资产损失资料留存备查有关事项的公告》（国家税务总局公告2018年第15号）</t>
  </si>
  <si>
    <t>广告费和业务宣传费</t>
  </si>
  <si>
    <t>当年销售（营业）收入，超过部分向以后年度结转通过正式签订《房地产销售合同》或《房地产预售合同》所取得的收入（销售未完工产品的收入），应确认为销售收入的实现</t>
  </si>
  <si>
    <t>《企业所得税法实施条例》第44条
《国家税务总局关于印发〈房地产开发经营业务企业所得税处理办法〉的通知》（国税发〔2009〕31号）第六条</t>
  </si>
  <si>
    <t>化妆品制造或销售、医药制造、饮料制造（不含酒类制造）企业</t>
  </si>
  <si>
    <t>《财政部、国家税务总局关于广告费和业务宣传费支出税前扣除政策的通知》（财税〔2017〕41号）（自2018年1月1日起至2020年12月31日止）
《财政部、税务总局关于广告费和业务宣传费支出税前扣除有关事项的公告》（财政部、税务总局公告2020年第43号，自2021年1月1日起执行至2025年12月31日）</t>
  </si>
  <si>
    <t>签订广告费和业务宣传费分摊协议的关联企业分摊扣除</t>
  </si>
  <si>
    <t>签订分摊协议一方发生的不超过当年销售（营业）收入税前扣除限额比例内的广告费和业务宣传费支出可以在本企业扣除，也可以将其中的部分或全部按照分摊协议归集至另一方扣除。另一方在计算本企业扣除限额时，按照上述办法归集至本企业的广告费和业务宣传费不计算在内</t>
  </si>
  <si>
    <t>不得扣除</t>
  </si>
  <si>
    <t>烟草企业的烟草广告费和业务宣传费支出</t>
  </si>
  <si>
    <t>捐赠支出</t>
  </si>
  <si>
    <t>12%
注：（《企业所得税法》第9条已修改为：企业发生的公益性捐赠支出，在年度利润总额12%以内的部分，准予在计算应纳税所得额时扣除；超过年度利润总额12%的部分，准予结转以后三年内在计算应纳税所得额时扣除；
财税〔2018〕51号文件：自2017年1月1日起执行2016年9月1日至2016年12月31日发生的公益性捐赠支出未在2016年税前扣除的部分，可按本规定执行）
年度利润总额，是指企业依照国家统一会计制度规定计算的年度会计利润</t>
  </si>
  <si>
    <t>①企业当年发生及以前年度结转的，通过公益性社会组织或者县级（含）以上政府及其组成部分和直属机构，用于慈善事业、公益事业的公益性捐赠支出，准予在税前扣除（先扣除以前年度结转的，再扣除当年发生的捐赠支出）的部分，不能超过企业当年年度利润总额的12%，未在当年税前扣除的部分，准予向以后年度结转扣除，但结转年限自捐赠发生年度的次年起计算最长不得超过三年；
②捐赠住房作为公共租赁住房，符合税收法律法规规定的，对其公益性捐赠支出在年度利润总额12%以内的部分，准予在计算应纳税所得额时扣除，超过年度利润总额12%的部分，准予结转以后三年内在计算应纳税所得额时扣除；
③企业实施股权捐赠后，以其股权历史成本为依据确定捐赠额，并依此按照企业所得税法有关规定在所得税前予以扣除（应取得公益性社会团体按照捐赠企业提供的股权历史成本开具的捐赠票据）；
④通过公益性社会组织、县级以上人民政府及其部门等国家机关，用于符合法律规定的公益慈善事业捐赠支出，准予按税法规定在计算应纳税所得额时扣除。
⑤公益慈善事业，应当符合《中华人民共和国公益事业捐赠法》第三条对公益事业范围的规定或者《中华人民共和国慈善法》第三条对慈善活动范围的规定。
⑥公益性社会组织，包括依法设立或登记并按规定条件和程序取得公益性捐赠税前扣除资格的慈善组织、其他社会组织和群众团体。公益性群众团体的公益性捐赠税前扣除资格确认及管理按照现行规定执行。依法登记的慈善组织和其他社会组织的公益性捐赠税前扣除资格确认及管理按本公告执行。
公益性捐赠税前扣除资格在全国范围内有效，有效期为三年。
⑦公益性社会组织、县级以上人民政府及其部门等国家机关在接受捐赠时，应当按照行政管理级次分别使用由财政部或省、自治区、直辖市财政部门监（印）制的公益事业捐赠票据，并加盖本单位的印章。
⑧企业或个人将符合条件的公益性捐赠支出进行税前扣除，应当留存相关票据备查。
⑨除另有规定外，公益性社会组织、县级以上人民政府及其部门等国家机关在接受企业或个人捐赠时，按以下原则确认捐赠额：
（一）接受的货币性资产捐赠，以实际收到的金额确认捐赠额。
（二）接受的非货币性资产捐赠，以其公允价值确认捐赠额。捐赠方在向公益性社会组织、县级以上人民政府及其部门等国家机关捐赠时，应当提供注明捐赠非货币性资产公允价值的证明；不能提供证明的，接受捐赠方不得向其开具捐赠票据。
⑩在向公益性社会组织、县级以上人民政府及其部门等国家机关捐赠时，应当提供注明捐赠非货币性资产公允价值的证明；不能提供证明的，接受捐赠方不得向其开具捐赠票据。</t>
  </si>
  <si>
    <t>《企业所得税法》第9条</t>
  </si>
  <si>
    <t>《企业所得税法实施条例》第53条</t>
  </si>
  <si>
    <t>《财政部、国家税务总局关于通过公益性群众团体的公益性捐赠税前扣除有关问题的通知》（财税〔2009〕124号）</t>
  </si>
  <si>
    <t>《财政部、国家税务总局关于公益性捐赠支出企业所得税税前结转扣除有关政策的通知》（财税〔2018〕15号，自2017年1月1日起执行）</t>
  </si>
  <si>
    <t>《财政部税务总局关于公共租赁住房税收优惠政策的公告》（财政部税务总局公告2019年第61号）[执行期限为2019年1月1日至2020年12月31日；《财政部、税务总局关于延长部分税收优惠政策执行期限的公告》（财政部、税务总局公告2021年第6号）明确，执行期限延长至2023年12月31日]</t>
  </si>
  <si>
    <t>《财政部、国家税务总局关于公益股权捐赠企业所得税政策问题的通知》（财税〔2016〕45号）（自2016年1月1日起执行）</t>
  </si>
  <si>
    <t>《财政部税务总局民政部关于公益性捐赠税前扣除有关事项的公告》（财政部税务总局民政部公告2020年第27号）</t>
  </si>
  <si>
    <r>
      <rPr>
        <sz val="11"/>
        <color rgb="FF0563C1"/>
        <rFont val="微软雅黑"/>
        <charset val="134"/>
      </rPr>
      <t>《财政部税务总局民政部关于公益性捐赠税前扣除资格确认有关衔接事项的公告》（财政部</t>
    </r>
    <r>
      <rPr>
        <sz val="11"/>
        <color rgb="FF0563C1"/>
        <rFont val="Arial"/>
        <charset val="134"/>
      </rPr>
      <t> </t>
    </r>
    <r>
      <rPr>
        <sz val="11"/>
        <color rgb="FF0563C1"/>
        <rFont val="微软雅黑"/>
        <charset val="134"/>
      </rPr>
      <t>税务总局</t>
    </r>
    <r>
      <rPr>
        <sz val="11"/>
        <color rgb="FF0563C1"/>
        <rFont val="Arial"/>
        <charset val="134"/>
      </rPr>
      <t> </t>
    </r>
    <r>
      <rPr>
        <sz val="11"/>
        <color rgb="FF0563C1"/>
        <rFont val="微软雅黑"/>
        <charset val="134"/>
      </rPr>
      <t>民政部公告2021年第3号，自2020年1月1日起执行）
注：考虑新冠肺炎疫情影响，确认2020年度—2022年度公益性捐赠税前扣除资格时，部分条件有所放宽。</t>
    </r>
  </si>
  <si>
    <t>公益慈善事业捐赠支出
（相关规定字2021年1月1日起执行）</t>
  </si>
  <si>
    <t xml:space="preserve">企业或个人通过公益性群众团体用于符合法律规定的公益慈善事业捐赠支出，准予按税法规定在计算应纳税所得额时扣除。
除另有规定外，公益性社会组织、县级以上人民政府及其部门等国家机关在接受企业或个人捐赠时，按以下原则确认捐赠额：
（一）接受的货币性资产捐赠，以实际收到的金额确认捐赠额。
（二）接受的非货币性资产捐赠，以其公允价值确认捐赠额。捐赠方在向公益性社会组织、县级以上人民政府及其部门等国家机关捐赠时，应当提供注明捐赠非货币性资产公允价值的证明；不能提供证明的，接受捐赠方不得向其开具捐赠票据。
自2021年起，企业在非货币性资产捐赠过程中发生的运费、保险费、人工费用等相关支出，凡纳入国家机关、公益性社会组织开具的公益捐赠票据记载的数额中的，作为公益性捐赠支出按照规定在税前扣除；上述费用未纳入公益性捐赠票据记载的数额中的，作为企业相关费用按照规定在税前扣除。
</t>
  </si>
  <si>
    <t>企业或个人将符合条件的公益性捐赠支出进行税前扣除，应当留存相关票据备查。
公益性群众团体在接受捐赠时，应按照行政管理级次分别使用由财政部或省、自治区、直辖市财政部门监（印）制的公益事业捐赠票据，并加盖本单位的印章；对个人索取捐赠票据的，应予以开具。
1.公益慈善事业，应当符合《中华人民共和国公益事业捐赠法》第三条对公益事业范围的规定或者《中华人民共和国慈善法》第三条对慈善活动范围的规定。
公益性群众团体，包括依照《社会团体登记管理条例》规定不需进行社团登记的人民团体以及经国务院批准免予登记的社会团体（以下统称群众团体），且按规定条件和程序已经取得公益性捐赠税前扣除资格。
2.群众团体取得公益性捐赠税前扣除资格应当同时符合以下条件：
（一）符合企业所得税法实施条例第五十二条第一项至第八项规定的条件；
（二）县级以上各级机构编制部门直接管理其机构编制；
（三）对接受捐赠的收入以及用捐赠收入进行的支出单独进行核算，且申报前连续3年接受捐赠的总收入中用于公益慈善事业的支出比例不低于70%。
3.公益性捐赠税前扣除资格的确认按财政部、税务总局2021年第20号公告第五条的规定执行。
公益性捐赠税前扣除资格在全国范围内有效，有效期三年。
取消公益性捐赠税前扣除资格名单公告发布次月起，相关公益性捐赠群众团体不再具有税前扣除资格
4.企业或个人可通过省级以上财政、税务部门官方网站查询群众团体公益性捐赠支出及有效期。</t>
  </si>
  <si>
    <t>《中华人民共和国公益事业捐赠法》第3条</t>
  </si>
  <si>
    <t>《中华人民共和国慈善法》第3条</t>
  </si>
  <si>
    <t>《财政部、税务总局关于通过公益性群众团体的公益性捐赠税前扣除有关事项的公告》（财政部、税务总局公告2021年第20号，自2021年1月1日起执行）</t>
  </si>
  <si>
    <t>《国家税务总局关于企业所得税若干政策征管口径问题的公告》（国家税务总局公告2021年第17号）第一条</t>
  </si>
  <si>
    <t>用于目标脱贫地区的扶贫捐赠支出</t>
  </si>
  <si>
    <t>据实扣除；
企业在2015年1月1日至2018年12月31日期间已发生的符合上述条件的扶贫捐赠支出，尚未在计算企业所得税应纳税所得额时扣除的部分，可执行本项企业所得税政策</t>
  </si>
  <si>
    <t>①企业通过公益性社会组织或者县级（含县级）以上人民政府及其组成部门和直属机构，用于目标脱贫地区的扶贫捐赠支出，准予在计算企业所得税应纳税所得额时据实扣除；
②企业同时发生扶贫捐赠支出和其他公益性捐赠支出，在计算公益性捐赠支出年度扣除限额时，符合条件的扶贫捐赠支出不计算在内
③企业在2015年1月1日至2018年12月31日期间已发生的符合上述条件的扶贫捐赠支出，尚未在计算企业所得税应纳税所得额时扣除的部分，可执行上述企业所得税政策。</t>
  </si>
  <si>
    <t xml:space="preserve">《财政部、税务总局、国务院扶贫办关于企业扶贫捐赠所得税税前扣除政策的公告》（财政部、税务总局、国务院扶贫办公告2019年第49号）（自2019年1月1日起至2022年12月31日止）
</t>
  </si>
  <si>
    <t>《财政部税务总局人力资源社会保障部国家乡村振兴局关于延长部分扶贫税收优惠政策执行期限的公告》（财政部税务总局人力资源社会保障部国家乡村振兴局公告2021年第18号）</t>
  </si>
  <si>
    <t>捐赠用于应对新型冠状病毒的肺炎疫情的现金和物品
（2020年1月1日执行至2021年3月31日止）</t>
  </si>
  <si>
    <t>全额扣除
采取“自行判别、申报享受、相关资料留存备查”的方式，并将扣除全额情况填入企业所得税纳税申报表相应栏次</t>
  </si>
  <si>
    <t>通过公益性社会组织或者县级以上人民政府及其部门等国家机关捐赠现金或物品。并取得加盖单位印章的公益性事业捐赠票据；企业将符合条件的公益性捐赠支出进行税前扣除，应当留存相关票据备查。</t>
  </si>
  <si>
    <t>《财政部、税务总局关于支持新型冠状病毒感染的肺炎疫情防控有关捐赠税收政策的公告》（财政部税务总局公告2020年第9号、自2020年1月1日起施行）</t>
  </si>
  <si>
    <t>《国家税务总局关于支持新型冠状病毒感染的肺炎疫情防控有关税收征收管理事项的公告》（国家税务总局公告2020年第4号）</t>
  </si>
  <si>
    <t>直接捐赠用于应对新型冠状病毒的肺炎疫情的物品
（2020年1月1日执行至2021年3月31日止）</t>
  </si>
  <si>
    <t>直接向承担疫情防治任务的医院捐赠物品。（注：不包括现金）
捐赠人取得承担疫情防治任务的医院开具的捐赠接收函，办理税前扣除事宜，并作为税前扣除依据自行留存备查。</t>
  </si>
  <si>
    <t>《财政部、税务总局关于支持疫情防控保供等税费政策实施期限的公告》（财政部税务总局公告2020年第28号，执行至2020年12月31日）</t>
  </si>
  <si>
    <t>《财政部、税务总局关于延续实施应对疫情部分税费优惠政策的公告》（财政部税务总局公告2021年第7号，执行期限延长至2021年3月31日）</t>
  </si>
  <si>
    <t>北京2022年冬奥会、冬残奥会、测试赛捐赠</t>
  </si>
  <si>
    <t>对企业、社会组织和团体赞助、捐赠北京2022年冬奥会、冬残奥会、测试赛的资金、物资、服务支出，在计算企业应纳税所得额时予以全额扣除</t>
  </si>
  <si>
    <t>《财政部税务总局海关总署关于北京2022年冬奥会和冬残奥会税收政策的通知》（财税〔2017〕60号）</t>
  </si>
  <si>
    <t>杭州2022年亚运会和亚残运会及其测试赛捐赠</t>
  </si>
  <si>
    <t>对企业、社会组织和团体赞助、捐赠杭州亚运会的资金、物资、服务支出，在计算企业应纳税所得额时予以全额扣除</t>
  </si>
  <si>
    <t>《财政部、税务总局、海关总署关于杭州2022年亚运会和亚残运会税收政策的公告》（财政部税务总局海关总署公告2020年第18号）</t>
  </si>
  <si>
    <t>永续债利息支出</t>
  </si>
  <si>
    <t>①发行永续债的企业，适用股息、红利企业所得税政策
②投资方取得的永续债利息收入属于股息、红利性质，按照现行企业所得税政策相关规定进行处理</t>
  </si>
  <si>
    <t>《财政部税务总局关于永续债企业所得税政策问题的公告》（财政部、税务总局公告2019年第64号）</t>
  </si>
  <si>
    <t>准予扣除</t>
  </si>
  <si>
    <t>①发行永续债的企业，按照债券利息适用企业所得税政策
②投资方取得的永续债利息收入应当依法纳税</t>
  </si>
  <si>
    <t>发行永续债的企业对每一产品的税收处理方法一经确定，不得变更。企业对永续债采取的税收处理办法与会计核算方式不一致的，发行方、投资方在进行税收处理时须作出相应纳税调整</t>
  </si>
  <si>
    <t>利息支出（债资比）</t>
  </si>
  <si>
    <t>同期同类范围内可扣（非关联企业之间借款）</t>
  </si>
  <si>
    <t>①非金融企业向非金融企业，不超过按照金融企业同期同类贷款利率计算的数额可扣除
②提供“金融企业的同期同类贷款利率情况说明”（本省任何一家金融企业提供同期同类贷款利率情况）；
③利率，既可以是金融企业公布的同期同类平均利率，也可以是金融企业对某些企业提供的实际贷款利率</t>
  </si>
  <si>
    <t>《企业所得税法实施条例》第38条第（二）项</t>
  </si>
  <si>
    <t>《国家税务总局关于企业所得税若干问题的公告》（国家税务总局公告2011年第34号）第一条</t>
  </si>
  <si>
    <t>在规定范围内扎实扣除（关联企业付给关联方的利息）</t>
  </si>
  <si>
    <t>①符合上栏“非关联企业间借款”的利息扣除条件
②提供资料证明交易符合独立交易原则或企业实际税负不高于境内关联方</t>
  </si>
  <si>
    <t>《企业所得税法》第46条</t>
  </si>
  <si>
    <t>《企业所得税法实施条例》第119条</t>
  </si>
  <si>
    <t>《财政部、国家税务总局关于企业关联方利息支出税前扣除标准有关税收政策问题的通知》（财税〔2008〕121号）</t>
  </si>
  <si>
    <t>债资比规定：
关联企业付给境内关联方的利息，金融企业为5：1；其他企业为2：1</t>
  </si>
  <si>
    <t>①企业实际支付给关联方的利息支出，除符合“能够按照税法及其实施条例的有关规定提供相关资料，并证明相关交易活动符合独立交易原则的；或者该企业的实际税负不高于境内关联方”条件的以外，不超过其接受关联方债权性投资与其权益性投资规定比例和税法及其实施条例有关规定计算的部分，准予扣除，超过的部分不得在发生当期和以后年度扣除
②同时不超过金融企业同期同类利率</t>
  </si>
  <si>
    <t>《特别纳税调整实施办法（试行）》（国税发〔2009〕2号）</t>
  </si>
  <si>
    <t>利息支出（混合性投资业务）</t>
  </si>
  <si>
    <t>属于支付利息的，准予按规定扣除</t>
  </si>
  <si>
    <r>
      <rPr>
        <sz val="11"/>
        <color theme="1"/>
        <rFont val="微软雅黑"/>
        <charset val="134"/>
      </rPr>
      <t>同时符合下列五项条件的混合性投资业务，被投资企业应于应付利息（或定期支付保底利息、固定利润、固定股息）的日期，确认利息支出，并按税法和国家税务总局公告2011年第34号第一条的规定，进行税前扣除：
（一）被投资企业接受投资后，需要按投资合同或协议约定的利率定期支付利息（或定期支付保底利息、固定利润、固定股息，下同）；
（二）有明确的投资期限或特定的投资条件，并在投资期满或者满足特定投资条件后，被投资企业需要赎回投资或偿还本金；
（三）投资企业对被投资企业净资产不拥有所有权；</t>
    </r>
    <r>
      <rPr>
        <sz val="11"/>
        <color theme="1"/>
        <rFont val="宋体"/>
        <charset val="134"/>
      </rPr>
      <t></t>
    </r>
    <r>
      <rPr>
        <sz val="11"/>
        <color theme="1"/>
        <rFont val="微软雅黑"/>
        <charset val="134"/>
      </rPr>
      <t xml:space="preserve">
（四）投资企业不具有选举权和被选举权；</t>
    </r>
    <r>
      <rPr>
        <sz val="11"/>
        <color theme="1"/>
        <rFont val="宋体"/>
        <charset val="134"/>
      </rPr>
      <t></t>
    </r>
    <r>
      <rPr>
        <sz val="11"/>
        <color theme="1"/>
        <rFont val="微软雅黑"/>
        <charset val="134"/>
      </rPr>
      <t xml:space="preserve">
（五）投资企业不参与被投资企业日常生产经营活动。</t>
    </r>
    <r>
      <rPr>
        <sz val="11"/>
        <color theme="1"/>
        <rFont val="宋体"/>
        <charset val="134"/>
      </rPr>
      <t></t>
    </r>
  </si>
  <si>
    <t>《国家税务总局关于企业混合性投资业务企业所得税处理问题的公告》（国家税务总局公告2013年第41号）</t>
  </si>
  <si>
    <t>《国家税务总局关于企业所得税若干政策征管口径问题的公告》（国家税务总局公告2021年第17号）第三条</t>
  </si>
  <si>
    <t>利息支出（发行可转换债券的利息）</t>
  </si>
  <si>
    <t>按规定扣除</t>
  </si>
  <si>
    <t>可转换债券转换为股权投资时：
1.发行方企业发生的可转换债券的利息，按照规定在税前扣除。2.发行方企业按照约定将购买方持有的可转换债券和应付未付利息一并转为股票的，其应付未付利息视同已支付，按照规定在税前扣除。</t>
  </si>
  <si>
    <t>《国家税务总局关于企业所得税若干政策征管口径问题的公告》（国家税务总局公告2021年第17号）第二条</t>
  </si>
  <si>
    <t>利息支出（向自然人借款）</t>
  </si>
  <si>
    <t>不超过金融企业同期同类利率（非股东，无关联关系个人）</t>
  </si>
  <si>
    <t>借贷真实、合法、有效，签订借款合同，不具有非法集资等违法行为</t>
  </si>
  <si>
    <t>《企业所得税法实施条例》第38条</t>
  </si>
  <si>
    <t>《国家税务总局关于企业向自然人借款的利息支出企业所得税税前扣除问题的通知》（国税函〔2009〕777号）</t>
  </si>
  <si>
    <t>企业付给个人股东和关联方自然人的利息，受“债资比”限制的，限额扣除
债资比规定：
金融企业为5：1；其他企业为2：1</t>
  </si>
  <si>
    <t>在规定范围内据实扣除（股东、有关联关系自然人）</t>
  </si>
  <si>
    <t>能证明关联交易符合独立交易原则；不超过金融企业同期同类利率</t>
  </si>
  <si>
    <t>非银行企业内营业机构间支付利息</t>
  </si>
  <si>
    <t>《企业所得税法实施条例》第49条</t>
  </si>
  <si>
    <t>利息支出（向金融企业借款等规定范围）</t>
  </si>
  <si>
    <t>非金融企业向金融企业借款的利息支出、金融企业的各项存款利息支出和同业拆借利息支出、企业经批准发行债券的利息支出</t>
  </si>
  <si>
    <t>《企业所得税法实施条例》第38条第（一）项</t>
  </si>
  <si>
    <t>利息支出（投资者在规定期限内未缴足应缴资本额的）</t>
  </si>
  <si>
    <t>超过部分不得扣除</t>
  </si>
  <si>
    <t>不得扣除的借款利息=该期间借款利息额×该期间未缴足注册资本额÷该期间借款额</t>
  </si>
  <si>
    <t>《国家税务总局关于企业投资者投资未到位而发生的利息支出企业所得税前扣除问题的批复》（国税函〔2009〕312号）</t>
  </si>
  <si>
    <t>借款费用</t>
  </si>
  <si>
    <t>准予直接扣除</t>
  </si>
  <si>
    <t>生产经营活动中发生的合理的不需要资本化的借款费用</t>
  </si>
  <si>
    <t>《企业所得税法实施条例》第28条、第37条</t>
  </si>
  <si>
    <t>按照规定扣除</t>
  </si>
  <si>
    <t>企业为购置、建造固定资产、无形资产和经过12个月以上的建造才能达到预定可销售状态的存货而发生的借款费用计入有关资产的成本。</t>
  </si>
  <si>
    <t>罚款、罚金和被没收财物的损失</t>
  </si>
  <si>
    <t>罚款是指依照《行政处罚法》作出的罚款</t>
  </si>
  <si>
    <t>《企业所得税法》第10条</t>
  </si>
  <si>
    <t>税收滞纳金</t>
  </si>
  <si>
    <t>仅指税收滞纳金，不含其他滞纳金</t>
  </si>
  <si>
    <t>赞助支出</t>
  </si>
  <si>
    <t>指企业发生的与生产经营活动无关的各种非广告性质支出</t>
  </si>
  <si>
    <t>未经核定的准备金支出</t>
  </si>
  <si>
    <t>不符合国务院财政、税务主管部门现定的各项资产减值准备、风险准备等准备金支出</t>
  </si>
  <si>
    <t>《企业所得税法实施条例》第55条</t>
  </si>
  <si>
    <t>向投资者支付的股息、红利等权益性投资收益款项</t>
  </si>
  <si>
    <t>企业因权益性投资从被投资方取得的收入</t>
  </si>
  <si>
    <t>住房公积金</t>
  </si>
  <si>
    <t>据实</t>
  </si>
  <si>
    <t>规定范围内（一金：住房公积金）</t>
  </si>
  <si>
    <t>《企业所得税法实施条例》第35条</t>
  </si>
  <si>
    <t>各类基本社会保障性缴款</t>
  </si>
  <si>
    <t>①规定范围内（“五费”或称“五险”：基本养老保险费、基本医疗保险费、失业保险费、工伤保险费、生育保险费等基本社会保险费）
②安置残疾人的机关事业单位以及由机关事业单位改制后的企业，为残疾人缴纳的机关事业单位养老保险，属于基本养老保险范围</t>
  </si>
  <si>
    <t>《国家税务总局关于促进残疾人就业税收优惠政策相关问题的公告》（国家税务总局公告2015年第55号）</t>
  </si>
  <si>
    <t>补充养老保险</t>
  </si>
  <si>
    <t>工资总额</t>
  </si>
  <si>
    <t>补充医疗保险</t>
  </si>
  <si>
    <t>《财政部、国家税务总局关于补充养老保险费、补充医疗保险费有关企业所得税政策问题的通知》（财税〔2009〕27号）</t>
  </si>
  <si>
    <t>特殊工种职工的人身安全险</t>
  </si>
  <si>
    <t>可以扣除</t>
  </si>
  <si>
    <t>依照国家有关规定为特殊工种职工支付的人身安全保险费</t>
  </si>
  <si>
    <t>《企业所得税法实施条例》第36条</t>
  </si>
  <si>
    <t>雇主责任险、公众责任险等责任保险</t>
  </si>
  <si>
    <t>企业参加雇主责任险、公众责任险等责任保险，按照现定缴纳的保险费按照现定缴纳的保险费，准予在企业所得税税前扣除</t>
  </si>
  <si>
    <t>《国家税务总局关于责任保险费企业所得税税前扣除有关问题的公告》（国家税务总局公告2018年第52号）（自2018年度起执行）</t>
  </si>
  <si>
    <t>人身意外保险</t>
  </si>
  <si>
    <t>符合规定的列明的保险费准予扣除，否则不得扣除</t>
  </si>
  <si>
    <t>企业职工因公出差乘坐交通工具发生的人身意外保险费支出，准予企业在计算应纳税所得额时扣除</t>
  </si>
  <si>
    <t>《国家税务总局关于企业所得税有关问题的公告》（国家税务总局公告2016年第80号）</t>
  </si>
  <si>
    <t>企业财产保险</t>
  </si>
  <si>
    <t>企业参加财产保险，按照规定缴纳的保险费，准予扣除。</t>
  </si>
  <si>
    <t>《企业所得税法实施条例》第46条</t>
  </si>
  <si>
    <t>其他商业保险</t>
  </si>
  <si>
    <t>国务院财政、税务主管部门规定可以扣除的除外</t>
  </si>
  <si>
    <t>劳动保护支出</t>
  </si>
  <si>
    <t>合理</t>
  </si>
  <si>
    <t>《企业所得税法实施条例》第48条</t>
  </si>
  <si>
    <t>企业内营业机构间支付的租金</t>
  </si>
  <si>
    <t>不具有法人资格的营业机构之间</t>
  </si>
  <si>
    <t>企业内营业机构间支付的特许权使用费</t>
  </si>
  <si>
    <t>企业间支付的管理费</t>
  </si>
  <si>
    <t>例如，上缴总机构管理费</t>
  </si>
  <si>
    <t>《企业所得税法》第10条第（八）项</t>
  </si>
  <si>
    <t>属于不同独立法人的母子公司之间提供服务支付费用</t>
  </si>
  <si>
    <t>母公司以管理费形式向子公司提取费用，子公司因此支付给母公司的管理费，不得在税前扣除</t>
  </si>
  <si>
    <t>①母公司向其子公司提供各项服务，双方应签订服务合同或协议，明确规定提供服务的内容、收费标准及金额等，同按上述合同或协议规定所发生的服务费，母公司应作为营业收入申报纳税；子公司作为成本费用在税前扣除
②母公司为其子公司提供各种服务而发生的费用，应按照独立企业之间公平交易原则确定服务的价格，作为企业正常的劳务费用进行税务处理母子公司未按照独立企业之间的业务往来收取价款的，税务机关有权予以调整
③子公司申报税前扣除向母公司支付的服务费用，应向主管税务机关提供与母公司签订的服务合同或者协议等与税前扣除该项费用相关的材料不能提供相关材料的，支付的服务费用不得税前扣除
④母公司向其多个子公司提供同类项服务，其收取的服务费可以采取分期签订合同或协议收取；也可以采取服务分摊协议的方式，即，由母公司与各子公司签订服务费用分摊合同或协议，以母公司为其子公司提供服务所发生的实际费用并附加一定比例利润作为向子公司收取的总服务费，在各服务受益子公司（包括盈利企业、亏损企业和享受减免税企业）之间按《企业所得税法》第四十一条第二款规定合理分摊</t>
  </si>
  <si>
    <t>《国家税务总局关于母子公司间提供服务支付费用有关企业所得税处理问题的通知》（国税发〔2008〕86号）</t>
  </si>
  <si>
    <t>租入固定资产的租赁费</t>
  </si>
  <si>
    <t>按租赁期均匀扣除</t>
  </si>
  <si>
    <t>经营租赁租入</t>
  </si>
  <si>
    <t>《企业所得税法实施条例》第47条</t>
  </si>
  <si>
    <t>分期扣除（融资租赁）</t>
  </si>
  <si>
    <t>构成融资租入固定资产价值的部分应当提取折旧，分期扣除</t>
  </si>
  <si>
    <t>投资资产</t>
  </si>
  <si>
    <t>在转让或者处置时，准予扣除成本</t>
  </si>
  <si>
    <t>是指企业对外进行权益性投资和债权性投资形成的资产</t>
  </si>
  <si>
    <t>《企业所得税法》第14条</t>
  </si>
  <si>
    <t>《企业所得税法实施条例》第71条</t>
  </si>
  <si>
    <t>生产性生物资产折旧</t>
  </si>
  <si>
    <t>按照直线法计算的折旧，准予扣除</t>
  </si>
  <si>
    <t>为生产农产品、提供劳务或者出租等而持有的生物资产，包括经济林、薪炭林、产畜和役畜等
最低折旧年限：林木类10年，畜类3年</t>
  </si>
  <si>
    <t>《企业所得税法实施条例》第62～64条</t>
  </si>
  <si>
    <t>文物、艺术品等投资资产的折旧、摊销</t>
  </si>
  <si>
    <t>企业购买的文物、艺术品用于收藏、展示、保值增值的，作为投资资产进行税务处理。文物、艺术品资产在持有期间，计提的折旧、摊销费用，不得税前扣除。</t>
  </si>
  <si>
    <t>《国家税务总局关于企业所得税若干政策征管口径问题的公告》（国家税务总局公告2021年第17号），适用于2021年及以后年度汇算清缴</t>
  </si>
  <si>
    <t>小额固定资产可在当期一次性扣除</t>
  </si>
  <si>
    <t>允许一次性计入当期成本费用扣除，不再分年度计算折旧</t>
  </si>
  <si>
    <t>所有行业的企业持有的单位价值不超过5000元的固定资产</t>
  </si>
  <si>
    <t>《企业所得税法》第11条；第32条</t>
  </si>
  <si>
    <t>《企业所得税法实施条例》第57～60条；第98条</t>
  </si>
  <si>
    <t>《财政部、国家税务总局关于完善固定资产加速折旧企业所得税政策的通知》（财税〔2014〕75号）</t>
  </si>
  <si>
    <t>《国家税务总局关于固定资产加速折旧税收政策有关问题的公告》（国家税务总局公告2014年第64号）</t>
  </si>
  <si>
    <t>所有企业专门用于研发的仪器、设备加速折旧
全部制造业领域的企业固定资产加速折旧</t>
  </si>
  <si>
    <t>可选择缩短折旧年限或加速折旧方法（缩短折旧年限的，最低折旧年限不得低于企业所得税法实施条例第六十条规定折旧年限的60%；采取加速折旧方法的，可采取双倍余额递减法或者年数总和数）</t>
  </si>
  <si>
    <t>①所有行业企业2014年1月1日后新购进（包括自行建造）的专门用于研发的，单位价值超过100万元的仪器、设备</t>
  </si>
  <si>
    <t>《财政部、国家税务总局关于进一步完善固定资产加速折旧企业所得税政策的通知》（财税〔2015〕106号）</t>
  </si>
  <si>
    <t>自2019年1月1日起，适用财税〔2014〕75号和财税〔2015〕106号规定固定资产加速折旧优惠的行业范围，扩大至全部制造业领域</t>
  </si>
  <si>
    <t>①生物药品制造业，专用设备制造业，铁路、船舶、航空航天和其他运输设备制造业，计算机、通信和其他电子设备制造业，仪器仪表制造业，信息传输、软件和信息技术服务业等6个行业的企业2014年1月1日后新购进（包括自行建造）的固定资产
②包括上述6个行业的小型微利企业2014年1月1日后新购进（包括自行建造）的单位价值超过100万元的研发和生产经营共用的仪器、设备</t>
  </si>
  <si>
    <t>《国家税务总局关于进一步完善固定资产加速折旧企业所得税政策有关问题的公告》（国家税务总局公告2015年第68号）</t>
  </si>
  <si>
    <t>①轻工、纺织、机械、汽车等四个领域重点行业的企业2015年1月1日后新购进（包括自行建造）的固定资产
②包括上述4个行业的小型微利企业在2015年1月1日后新购进（包括自行建造）的研发和生产经营共用的仪器、设备，单位价值超过100万元的</t>
  </si>
  <si>
    <t>《财政部、税务总局关于扩大固定资产加速折旧优惠政策适用范围的公告》（财政部、税务总局公告2019年第66号，自2019年1月1日起执行）</t>
  </si>
  <si>
    <t>全部制造业领域的小型微利企业研发和生产经营共用的仪器、设备扣除（单位价值不超过100万元）
所有企业专门用于研发的仪器、设备（单位价值不超过100万元）</t>
  </si>
  <si>
    <t>允许一次性计入当期成本费用，计算应纳税所得额时扣除，不再分年度计算折旧
自2019年1月1日起，适用财税〔2014〕75号和财税〔2015〕106号规定固定资产加速折旧优惠的行业范围，扩大至全部制造业领域</t>
  </si>
  <si>
    <t>生物药品制造业，专用设备制造业，铁路、船舶、航空航天和其他运输设备制造业，计算机、通信和其他电子设备制造业，信息传输、软件和信息技术服务业等6个行业的小型微利企业2014年1月1日后新购进（包括自行建造）的，单位价值不超过100万元的研发和生产经营共用的仪器、设备</t>
  </si>
  <si>
    <t>《关于固定资产加速折旧税收政策有关问题的公告》（国家税务总局公告2014年第64号）</t>
  </si>
  <si>
    <t>轻工、纺织、机械、汽车等四个领域重点行业的小型微利企业2015年1月1日后新购进（包括自行建造）的研发和生产经营共用的仪器、设备，单位价值不超过100万元的</t>
  </si>
  <si>
    <t>所有行业的企业2014年1月1日后新购进（包括自行建造）的，单位价值不超过100万元，专门用于研发的仪器、设备</t>
  </si>
  <si>
    <t>所有企业新购进的单位价值不超过500万元的设备、器具</t>
  </si>
  <si>
    <t xml:space="preserve">允许一次性计入当期成本费用在计算应纳税所得额时扣除，不再分年度计算折旧
</t>
  </si>
  <si>
    <t>①所有企业在2018年1月1日至2020年12月31日期间新购进的设备、器具
②所称设备、器具，是指除房屋、建筑物以外的固定资产；所称购进，包括以货币形式购进或自行建造，其中以货币形式购进的固定资产包括购进的使用过的固定资产
③企业选择享受一次性税前扣除政策的，其资产的税务处理可与会计处理不一致
④企业根据自身生产经营核算需要，可自行选择享受一次性税前扣除政策
⑤未选择享受一次性税前扣除政策的，以后年度不得再变更</t>
  </si>
  <si>
    <t>《财政部、税务总局关于设备、器具扣除有关企业所得税政策的通知》（财税〔2018〕54号）</t>
  </si>
  <si>
    <t>《国家税务总局关于设备、器具扣除有关企业所得税政策执行问题的公告》（国家税务总局公告2018年第46号）（自2018年1月1日起至2020年12月31日）</t>
  </si>
  <si>
    <t>所有企业新购进的单位价值超过500万元的设备、器具</t>
  </si>
  <si>
    <t>按企业所得税法实施条例、《财政部、国家税务总局关于完善固定资产加速折旧企业所得税政策的通知》（财税〔2014〕75号）、《财政部、国家税务总局关于进一步完善固定资产加速折旧企业所得税政策的通知》（财税〔2015〕106号）等相关规定执行</t>
  </si>
  <si>
    <t>《财政部税务总局关于延长部分税收优惠政策执行期限的公告》（财政部税务总局公告2021年第6号，将上文延续至2023年12月31日）</t>
  </si>
  <si>
    <t>《国家税务总局关于发布修订后的〈企业所得税优惠政策事项办理办法〉的公告》（国家税务总局公告2018年第23号）</t>
  </si>
  <si>
    <t>新购置（含自建、自行开发）的单位价值不超过500万元（含）的固定资产或无形资产</t>
  </si>
  <si>
    <t>允许一次性计入当期成本费用在计算应纳税所得额时扣除，不再分年度计算折旧和摊销</t>
  </si>
  <si>
    <t>海南自由贸易港设立的企业</t>
  </si>
  <si>
    <t>《财政部税务总局关于海南自由贸易港企业所得税优惠政策的通知》（财税〔2020〕31号，自2020年1月1日起执行至2024年12月31日）</t>
  </si>
  <si>
    <t>新购置（含自建、自行开发）的单位价值超过500万元（含）的固定资产或无形资产</t>
  </si>
  <si>
    <t>可以缩短折旧、摊销年限或采取加速折旧、摊销的方法</t>
  </si>
  <si>
    <t>外购软件缩短折旧、摊销年限</t>
  </si>
  <si>
    <t>折旧或摊销年限可以适当缩短，最短可为2年（含）</t>
  </si>
  <si>
    <t>符合固定资产或无形资产确认条件</t>
  </si>
  <si>
    <t>生产设备缩短折旧年限</t>
  </si>
  <si>
    <t>折旧年限可以适当缩短，最短可为3年（含）</t>
  </si>
  <si>
    <t>集成电路生产企业的生产设备</t>
  </si>
  <si>
    <t>《财政部、国家税务总局关于进一步鼓励软件产业和集成电路产业发展企业所得税政策的通知》（财税〔2012〕27号）</t>
  </si>
  <si>
    <t>疫情防控重点保障物资生产企业为扩大产能新购置的相关设备</t>
  </si>
  <si>
    <t>允许一次性计入当期成本费用在企业所得税税前扣除</t>
  </si>
  <si>
    <t>疫情防控重点保障物资生产企业名单，由省级及以上发展改革部门、工业和信息化部门确定
企业生产的疫情防控重点保障物资范围，按照《国家发展改革委办公厅关于提供疫情防控重点保障物资具体范围的函》（发改办财金〔2020〕145号）执行
根据疫情付款需要，国家发展改革委可予以动态调整
在优惠资产管理方面参照《国家税务总局关于设备器具扣除有关企业所得税政策执行期限问题的公告》（2018年第46号）的规定执行。企业在纳税申报时将相关情况填入企业所得税纳税申报表“固定资产一次性扣除”行次</t>
  </si>
  <si>
    <t>《财政部税务总局关于支持新型冠状病毒感染的肺炎疫情防控有关税收政策的公告》（财政部税务总局公告2020年第8号）</t>
  </si>
  <si>
    <t>《财政部税务总局关于支持疫情防控保供等税费政策实施期限的公告》（财政部税务总局公告2020年第28号，执行至2020年12月31日）</t>
  </si>
  <si>
    <t>《国家发展改革委办公厅关于做好疫情防控重点保障物资生产企业名单管理有关工作的通知》（发改办财金〔2020〕176号）</t>
  </si>
  <si>
    <t>固定资产折旧</t>
  </si>
  <si>
    <t>规定范围可扣</t>
  </si>
  <si>
    <t>不低于最低折旧年限</t>
  </si>
  <si>
    <t>《企业所得税法》第11条</t>
  </si>
  <si>
    <t>《企业所得税法实施条例》第57～60条</t>
  </si>
  <si>
    <t>所得税核定征收改为查账征收后有关资产的税务处理</t>
  </si>
  <si>
    <t>计税基础的确认：企业能够提供资产购置发票的，以发票载明金额为计税基础；不能提供资产购置发票的，可以凭购置资产的合同（协议）、资金支付证明、会计核算资料等记载金额，作为计税基础。
折旧、摊销计算：企业核定征税期间投入使用的资产，改为查账征税后，按照税法规定的折旧、摊销年限，扣除该资产投入使用年限后，就剩余年限继续计提折旧、摊销额并在税前扣除。</t>
  </si>
  <si>
    <t>《国家税务总局关于企业所得税若干政策征管口径问题的公告》（国家税务总局公告2021年第17号）第四条</t>
  </si>
  <si>
    <t>固定资产减值准备</t>
  </si>
  <si>
    <t>企业按会计规定提取的固定资产减值准备，不得税前扣除，其折旧仍按税法确定的固定资产计税基础计算扣除</t>
  </si>
  <si>
    <t>《国家税务总局关于企业所得税应纳税所得额若干问题的公告》（国家税务总局公告2014年第29号）</t>
  </si>
  <si>
    <t>股权投资发生的损失</t>
  </si>
  <si>
    <t>一次性</t>
  </si>
  <si>
    <t>在经确认的损失发生年度，作为企业的损失一次性扣除</t>
  </si>
  <si>
    <t>《国家税务总局关于企业股权投资损失所得税处理问题的公告》（国家税务总局公告2010年第6号）</t>
  </si>
  <si>
    <t>各项税金以及教育费附加、地方教育附加</t>
  </si>
  <si>
    <t>其中：企业所得税不得扣除；代缴的个人所得税不得直接扣除；允许抵扣的增值税不得扣除</t>
  </si>
  <si>
    <t>《企业所得税法》第8条、第10条第（二）项</t>
  </si>
  <si>
    <t>《企业所得税法实施条例》第31条</t>
  </si>
  <si>
    <t>《个人所得税法实施条例》</t>
  </si>
  <si>
    <t>无形资产摊销</t>
  </si>
  <si>
    <t>不低于10年（直线法）</t>
  </si>
  <si>
    <t>一般无形资产</t>
  </si>
  <si>
    <t>《企业所得税法》第12条</t>
  </si>
  <si>
    <t>《企业所得税法实施条例》第65～67条</t>
  </si>
  <si>
    <t>法律或合同约定年限分摊（直线法）</t>
  </si>
  <si>
    <t>投资或受让的无形资产</t>
  </si>
  <si>
    <t>《企业所得税法实施条例》第67条</t>
  </si>
  <si>
    <t>不得扣除
在企业整体转让或清算时扣除</t>
  </si>
  <si>
    <t>自创商誉的支出
外购商誉的支出</t>
  </si>
  <si>
    <t>自行开发的支出已在计算应纳税所得额时扣除的无形资产；与经营活动无关的无形资产；其他不得计算摊销费用扣除的无形资产。</t>
  </si>
  <si>
    <t>长期待摊费用</t>
  </si>
  <si>
    <t>限额内可扣
自支出发生月份的次月起，分期摊销</t>
  </si>
  <si>
    <t xml:space="preserve">①已足额提取折旧的房屋建筑物改建支出，按预计尚可使用年限分摊
②租入房屋建筑物的改建支出，按合同约定的剩余租赁期分摊
</t>
  </si>
  <si>
    <t>《企业所得税法》第13条</t>
  </si>
  <si>
    <t>《企业所得税法实施条例》第68条</t>
  </si>
  <si>
    <t>③固定资产大修理支出，按固定资产尚可使用年限分摊</t>
  </si>
  <si>
    <t>《企业所得税法实施条例》第69条</t>
  </si>
  <si>
    <t>④其他长期待摊费用，摊销年限不低于3年</t>
  </si>
  <si>
    <t>《企业所得税法实施条例》第70条</t>
  </si>
  <si>
    <t>开办（筹）费</t>
  </si>
  <si>
    <t>筹办活动期间内不得扣除</t>
  </si>
  <si>
    <t>企业自开始生产经营的年度，为开始计算企业损益的年度。企业从事生产经营之前进行筹办活动期间发生筹办费用支出，不得计算为当期的亏损，应按照《国家税务总局关于企业所得税若干税务事项衔接问题的通知》（国税函[2009]98号）第九条规定执行。</t>
  </si>
  <si>
    <t>开始经营当年一次性扣除或作为长期待摊费用摊销，但一经选定，不得改变。</t>
  </si>
  <si>
    <t>《国家税务总局关于企业所得税若干税务事项衔接问题的通知》（国税函〔2009〕98号）第9条</t>
  </si>
  <si>
    <t>筹建期间，发生的与筹办活动有关的业务招待费支出，广告费和业务宣传费</t>
  </si>
  <si>
    <t>按有关规定扣除</t>
  </si>
  <si>
    <t>招待费按实际发生额的60%计入企业筹办费；广告费和业务宣传费，按实际发生额计入企业筹办费</t>
  </si>
  <si>
    <t>《国家税务总局关于企业所得税应纳税所得额若干税务处理问题的公告》（国家税务总局公告2012年第15号）第五条</t>
  </si>
  <si>
    <t>油价调控风险准备金</t>
  </si>
  <si>
    <t>按照由国家发展改革委、财政部核定的成品油价格未调金额确定征收标准</t>
  </si>
  <si>
    <t>生产、委托加工和进口汽、柴油的成品油生产经营企业为缴纳人国际市场原油价格低于国家规定的成品油价格调控地，缴纳人应按照汽油、柴油的销售数量和规定的征收标准缴纳风险准备金（风险准备金计入“其他应付款”核算，不得计入企业当期收入）</t>
  </si>
  <si>
    <t>《财政部、国家发展改革委关于印发〈油价调控风险准备金征收管理办法〉的通知》（财税〔2016〕137号）</t>
  </si>
  <si>
    <t>《国家税务总局关于2020年第四季度油价调控风险准备金征收标准有关事项的公告》（国家税务总局公告2021年第1号）</t>
  </si>
  <si>
    <t>国家留成油收入</t>
  </si>
  <si>
    <t>按照石油合同的约定比例确定，准予扣除</t>
  </si>
  <si>
    <t>在中国陆地领域和所辖海域对外合作勘探开发生产石油的企业，按规定境内增值税和矿区使用费后，在余额油分配时根据石油合同的约定比例留给国家的权益</t>
  </si>
  <si>
    <t>《财政部关于将国家重大水利工程建设基金等政府非税收入项目划转税务部门征收的通知》（财税〔2018〕147号</t>
  </si>
  <si>
    <t>石油特别收益金</t>
  </si>
  <si>
    <t>准予在企业所得税前扣除，中石油公司所属分公司应当按照扣除石油特别收益金后的利润额计算预缴税款</t>
  </si>
  <si>
    <t>在中国陆地领域和所辖海域独立开采并销售原油的企业，以及在上述领域以合资、合作等方式开采并销售原油的其他企业缴纳
实行5级超额累进从价定率计征
从2015年起，征收石油特别收益金的起征点：65美元/桶</t>
  </si>
  <si>
    <t>《企业所得税法实施条例》第27条</t>
  </si>
  <si>
    <t>《国务院关于开征石油特别收益金的决定》（国发〔2016〕13号）</t>
  </si>
  <si>
    <t>《财政部关于印发〈石油特别收益金征收管理办法〉的通知》（财企〔2006〕72号）</t>
  </si>
  <si>
    <t>《财政部关于提高石油特别收益金起征点的通知》（财税〔2014〕115号）</t>
  </si>
  <si>
    <t>工作服饰费用</t>
  </si>
  <si>
    <t>根据工作性质和特点，企业统一制作并要求员工工作时统一着装所发生的工作服饰费用可扣除</t>
  </si>
  <si>
    <t>《国家税务总局关于企业所得税若干问题的公告》（国家税务总局公告2011年第34号）第二条</t>
  </si>
  <si>
    <t>免税收入所对应的费用</t>
  </si>
  <si>
    <t>企业取得的各项免税收入所对应的各项成本费用，除另有规定者外，可以在计算企业应纳税所得额时扣除。</t>
  </si>
  <si>
    <t>《企业所得税法实施条例》第27条、28条</t>
  </si>
  <si>
    <t>不征税收入用于支出所形成的费用或者财产</t>
  </si>
  <si>
    <t>包括不征税收入用于支出所形成的资产，不得计算对应的折旧、摊销扣除</t>
  </si>
  <si>
    <t>《企业所得税法实施条例》第28条</t>
  </si>
  <si>
    <t>加工贸易企业内销税款缓税利息</t>
  </si>
  <si>
    <t>按规定扣除
每票不足50元的免征
2022年度免征</t>
  </si>
  <si>
    <t>加工贸易保税料件或制成品内销的，海关除依法征收税款外，还应加征缓税利息。
应征缓税利息=应征税额×计息期限×缓税利息率／360
缓税利息的利率参照中国人民银行公布的活期存款利率执行</t>
  </si>
  <si>
    <t>《海关总署关于关税、进口环节增值税、消费税、滞纳金海关执行中有关问题的公告》（海关总署公告2008年第90号）</t>
  </si>
  <si>
    <t>《海关总署关于加工贸易保税货物内销缓税利息的征收和退还涉及的有关问题的公告》（海关总署公告2009年第14号）</t>
  </si>
  <si>
    <t>研究开发费用加计扣除（2015年度及以前年度适用）</t>
  </si>
  <si>
    <t>加计扣除（未形成无形资产的，据实扣除基础上按研发费用的50%加计扣除；形成无形资产的，按成本的150%摊销）</t>
  </si>
  <si>
    <t>①从事国家规定项目的研发活动发生的研发费
②作为不征税收入处理的财政性资金用于研发的部分不得加计扣除</t>
  </si>
  <si>
    <t>《企业所得税法实施条例》第95条</t>
  </si>
  <si>
    <t>《企业研究开发费用税前扣除管理办法（试行）》（国税发〔2008〕116号）</t>
  </si>
  <si>
    <t>《财政部、国家税务总局关于研究开发费用税前加计扣除有关政策问题的通知》（财税〔2013〕70号）</t>
  </si>
  <si>
    <t>研究开发费用加计扣除
（不适用加计扣除政策的行业以外的所有企业）
2016年度及以后年度适用</t>
  </si>
  <si>
    <t>开展研发活动中实际发生的研发费用，未形成无形资产计入当期损益的，在据实扣除的基础上再按照实际发生额的50%加计扣除；形成无形资产的，按无形资产成本的150%税前摊销</t>
  </si>
  <si>
    <r>
      <rPr>
        <b/>
        <sz val="11"/>
        <color theme="1"/>
        <rFont val="微软雅黑"/>
        <charset val="134"/>
      </rPr>
      <t xml:space="preserve">㈠下列活动不适用加计扣除政策：
</t>
    </r>
    <r>
      <rPr>
        <sz val="11"/>
        <color theme="1"/>
        <rFont val="微软雅黑"/>
        <charset val="134"/>
      </rPr>
      <t>1.企业产品（服务）的常规性升级
2.对某项科研成果的直接应用，如直接采用公开的新工艺、材料、装置、产品、服务或知识等
3.企业在商品化后为顾客提供的技术支持活动
4.对现存产品、服务、技术、材料或工艺流程进行的重复或简单改变
5.市场调查研究、效率调查或管理研究
6.作为工业（服务）流程环节或常规的质量控制、测试分析、维修维护
7.社会科学、艺术或人文学方面的研究
㈡</t>
    </r>
    <r>
      <rPr>
        <b/>
        <sz val="11"/>
        <color theme="1"/>
        <rFont val="微软雅黑"/>
        <charset val="134"/>
      </rPr>
      <t>下列行业不适用加计扣除政策：</t>
    </r>
    <r>
      <rPr>
        <sz val="11"/>
        <color theme="1"/>
        <rFont val="微软雅黑"/>
        <charset val="134"/>
      </rPr>
      <t xml:space="preserve">
1.烟草制造业
2.住宿和餐饮业
3.批发和零售业
4.房地产业
5.租赁和商务服务业
6.娱乐业
7.财政部和国家税务总局规定的其他行业
㈢失败的研发活动所发生的研发费用可享受税前加计扣除
㈣自2018年1月1日起，委托境外进行研发活动所发生的费用，按照费用实际发生额的80%计入委托方的委托境外研发费用委托境外研发费用不超过境内符合条件的研发费用三分之二的部分，可以按规定在企业所得税前加计扣除
2021年及以后年度，由企业依据实际发生的研究开发费用支出，自行计算加计扣除金额。采取“真实发生、自行判别、申报享受、相关政策留存备查”的方式办理加计扣除事项
《研发费用加计扣除优惠明细表》（A107012）与政策规定的其他资料一并留存备查</t>
    </r>
  </si>
  <si>
    <t>《财政部、国家税务总局、科技部关于完善研究开发费用税前加计扣除政策的通知》（财税〔2015〕119号）</t>
  </si>
  <si>
    <t>《国家税务总局关于企业研究开发费用税前加计扣除政策有关问题的公告》（国家税务总局公告2015年第97号）（自2016年1月1日起执行）</t>
  </si>
  <si>
    <t>《国家税务总局关于研发费用税前加计扣除归集范围有关问题的公告》（国家税务总局公告2017年第40号）</t>
  </si>
  <si>
    <t>《财政部、税务总局、科技部关于企业委托境外研究开发费用税前加计扣除有关政策问题的通知》（财税〔2018〕64号）（自2018年1月1日起执行）</t>
  </si>
  <si>
    <t>研究开发费用加计扣除
（不适用加计扣除政策的行业以外的所有企业）
（在2018年1月1日至2023年12月31日期间适用）</t>
  </si>
  <si>
    <t>开展研发活动中实际发生的研发费用，未形成无形资产计入当期损益的，在据实扣除的基础上再按照实际发生额的75%加计扣除；形成无形资产的，按无形资产成本的175%税前摊销</t>
  </si>
  <si>
    <t>《财政部、税务总局、科技部关于提高研究开发费用税前加计扣除比例的通知》（财税〔2018〕99号，执行期限延长至2023年12月31日）</t>
  </si>
  <si>
    <t>科技型中小企业研发费用加计扣除
须取得“全国科技型中小企业信息库”入库登记编号</t>
  </si>
  <si>
    <t>研发费用未形成无形资产计入当期损益的，在据实扣除的基础上再按照实际发生额的75%加计扣除；形成无形资产的，按无形资产成本的175%税前摊销</t>
  </si>
  <si>
    <t>《财政部、国家税务总局、科技部关于提高科技型中小企业研究开发费用税前加计扣除比例的通知》（财税〔2017〕34号）（自2017年1月1日起至2019年12月31日止）</t>
  </si>
  <si>
    <t>制造业企业研发费用加计扣除</t>
  </si>
  <si>
    <t>开展研发活动中实际发生的研发费用，未形成无形资产计入当期损益的，在按规定据实扣除的基础上，再按照实际发生额的100%在税前加计扣除；形成无形资产的，按照无形资产成本的200%在税前摊销。</t>
  </si>
  <si>
    <t>《财政部税务总局关于进一步完善研发费用税前加计扣除政策的公告》（财政部税务总局公告2021年第13号）自2021年1月1日起执行</t>
  </si>
  <si>
    <t>研发费用加计扣除
适用于2021年度汇算清缴</t>
  </si>
  <si>
    <r>
      <rPr>
        <sz val="11"/>
        <color theme="1"/>
        <rFont val="微软雅黑"/>
        <charset val="134"/>
      </rPr>
      <t>所有企业</t>
    </r>
    <r>
      <rPr>
        <b/>
        <sz val="11"/>
        <color theme="1"/>
        <rFont val="微软雅黑"/>
        <charset val="134"/>
      </rPr>
      <t>（不适用加计扣除政策的行业除外）</t>
    </r>
    <r>
      <rPr>
        <sz val="11"/>
        <color theme="1"/>
        <rFont val="微软雅黑"/>
        <charset val="134"/>
      </rPr>
      <t xml:space="preserve">开展研发活动中实际发生的研发费用，未形成无形资产计入当期损益的的，在据实扣除基础上再按实际发生額的75%加计扣除;形成无形资产的，按无形资产成本的175%税前摊销
</t>
    </r>
    <r>
      <rPr>
        <b/>
        <sz val="11"/>
        <color theme="1"/>
        <rFont val="微软雅黑"/>
        <charset val="134"/>
      </rPr>
      <t>制造业企业</t>
    </r>
    <r>
      <rPr>
        <sz val="11"/>
        <color theme="1"/>
        <rFont val="微软雅黑"/>
        <charset val="134"/>
      </rPr>
      <t>开展研发活动中实际发生的研发费用，未形成无形资产计入当期损益的，在按现定据实扣除的基础上，再按照实际发生额的100%在税前加计扣除；形成无形资产的，按照无形资产成本的200%在税前摊销。</t>
    </r>
  </si>
  <si>
    <t>自2021年起其他相关费用”限额的计算：
企业在一个纳税年度内同时开展多项研发活动的，改为统一计算全部研发项目“其他相关费用”限额；全部研发项目的其他相关费用限额=全部研发项目的人员人工等五项费用之和×10%/（1-10%）
①当“其他相关费用”实际发生数小于限额时,按实际发生数计算税前加计扣除额
②当“其他相关费用”实际发生数大于限额时,按限额计算税前加计扣除额
③资本化项目发生的费用在形成无形资产的年度统一纳入计算由企业依据实际发生的研发费用支出，自行计算加计扣除金额。
企业采取“真实发生、自行判别、申报享受、相关资料留存备查”的方式办理研发费用加计扣除事项《研发费用加计扣除优惠明细表》（A107012）与政策现定的其他资料一并留存备查。
企业预缴申报当年第3季度（按季预缴）或9月份（按月预缴）企业所得税时，可以自行选择就当年上半年研发费用享受加计扣除优惠政策。办理第3季度或9月份预缴申报时，未选择享受研发费用加计扣除优惠政策的，可在次年办理汇算清缴时统一享受。
【仅适用于2021年度的规定】企业2021年10月份预缴申报第3季度（按季预缴）或9月份（按月预缴）企业所得税时，可以自主选择就前三季度研发费用享受加计扣除优惠政策。对10月份预缴申报期未选择享受优惠的，可以在2022年办理2021年度企业所得税汇算清缴时统一享受。</t>
  </si>
  <si>
    <t>《企业所得税法实施条例》第28条、第95条</t>
  </si>
  <si>
    <t>研发费用税前加计扣除归集范围详见《国家税务总局关于研发费用税前加计扣除归集范围有关问题的公告》（国家税务总局公告2017年第40号），国家税务总局公告2015年第97号第一条、第二条第（一）项、第二条第（二）项、第二条第（四）项同时废止。</t>
  </si>
  <si>
    <t>《国家税务总局关于进一步落实研发费用加计扣除政策有关问题的公告》（国家税务总局公告2021年第28号），适用于2021年度及以后年度。</t>
  </si>
  <si>
    <t>证券、期货、保险代理等企业向支付的手续费及佣金</t>
  </si>
  <si>
    <t>从事代理服务、主营业务收入为手续费、佣金的企业（如证券、期货、保险代理等企业），为取得该类收入而实际发生手续费及佣金支出等营业成本，准予在企业所得税前据实扣除</t>
  </si>
  <si>
    <t>《国家税务总局关于企业所得税应纳税所得额若干税务处理问题的公告》（国家税务总局公告2012年第15号）第三条</t>
  </si>
  <si>
    <t>电信企业向经纪人、代办商商支付的手续费、佣金</t>
  </si>
  <si>
    <t>①不超过企业当年收入总额5%的部分
②电信企业手续费及佣金支出仅限于电信企业在发展客户、拓展业务等过程中因委托销售电话入网卡、电话充值卡所发生的手续费及佣金支出</t>
  </si>
  <si>
    <t>《国家税务总局关于企业所得税应纳税所得额若干税务处理问题的公告》（国家税务总局公告2012年第15号）第四条</t>
  </si>
  <si>
    <t>《国家税务总局关于电信企业手续费及佣金支出税前扣除问题的公告》（国家税务总局公告2013年第59号）</t>
  </si>
  <si>
    <t>手续费和佣金支出</t>
  </si>
  <si>
    <t>5%（一般企业）</t>
  </si>
  <si>
    <t>按照服务协议或合同确认的收入金额的5%算限额，除委托个人代理外，须转账支付，否则不可扣</t>
  </si>
  <si>
    <t>《财政部、国家税务总局关于企业手续费及佣金支出税前扣除政策的通知》（财税〔2009〕29号）第一条第2目</t>
  </si>
  <si>
    <t>15%（财产保险企业）</t>
  </si>
  <si>
    <t>按当年全部保费收入扣除退保金等后余额的15%算限额</t>
  </si>
  <si>
    <t>《财政部、国家税务总局关于企业手续费及佣金支出税前扣除政策的通知》（财税〔2009〕29号）第一条第1目（执行至2018年12月31日）</t>
  </si>
  <si>
    <t>10%（人身保险企业）</t>
  </si>
  <si>
    <t>按当年全部保费收入扣除退保金等后余额的10%算限额</t>
  </si>
  <si>
    <t>18%（所有保险企业）</t>
  </si>
  <si>
    <t>①保险企业发生与其经营活动有关的手续费及佣金支出，不超过当年全部保费收入和扣除退保金等后余额的18%（含）的部分，在计算应纳税所得额时准予扣除；超过部分，允许结转以后年度扣除
②保险企业应建立健全及佣金的相关管理制度，并加强手续费及佣金结转扣除的台账管理</t>
  </si>
  <si>
    <t>《财政部、税务总局关于保险企业手续费及佣金支出税前扣除政策的公告》（财政部、税务总局公告2019年第72号，自2019年1月1日起施行）</t>
  </si>
  <si>
    <t>为发行权益性证券支付给有关证券承销机构的手续费及佣金</t>
  </si>
  <si>
    <t>《财政部、国家税务总局关于企业手续费及佣金支出税前扣除政策的通知》（财税〔2009〕29号）第二条</t>
  </si>
  <si>
    <t>从事房地产开发经营业务的企业委托境外机构销售开发产品的，其支付境外机构的销售费用（含佣金或手续费）不超过委托销售收入10%的部分，准予据实扣除</t>
  </si>
  <si>
    <t>《国家税务总局关于印发〈房地产开发经营业务企业所得税处理办法〉的通知》（国税发〔2009〕31号）第二十条</t>
  </si>
  <si>
    <t>证券投资者保护基金</t>
  </si>
  <si>
    <t>上海、深圳证交所按交易经手费</t>
  </si>
  <si>
    <t>《财政部、国家税务总局关于证券行业准备金支出企业所得税税前扣除有关政策问题的通知》（财税〔2012〕11号）（自2011年1月1日起至2015年12月31日止）</t>
  </si>
  <si>
    <t>0.5%～5%</t>
  </si>
  <si>
    <t>证券公司按营业收入0.5%～5%</t>
  </si>
  <si>
    <t>证券结算风险基金</t>
  </si>
  <si>
    <t>按人民币普通股和基金成交金额的十万分之三、国债现货成交金额的十万之一、1天期国债回购成交额的千万分之五、2天期国债回购成交额的千万分之十、3天期国债回购成交额的千万分之十五、4天期国债回购成交额的千万分之二十、7天期国债回购成交额的千万分之五十、14天期国债回购成交额的十万之一、28天期国债回购成交额的十万分之二、91天期国债回购成交额的十万分之六、182天期国债回购成交额的十万之十二逐日交纳</t>
  </si>
  <si>
    <t>作为结算会员的证券公司</t>
  </si>
  <si>
    <t>《财政部国家税务总局关于证券行业准备金支出企业所得税税前扣除有关政策问题的通知》（财税〔2017〕23号）（自2016年1月1日起至2020年12月31日止）；《财政部税务总局关于延长部分税收优惠政策执行期限的公告》（财政部税务总局公告2021年第6号）明确：准备金企业所得税税前扣除政策到期后继续执行</t>
  </si>
  <si>
    <t>证券交易所风险基金</t>
  </si>
  <si>
    <t>按证券交易所交易收取经手费的20%、会员年费的10%提取</t>
  </si>
  <si>
    <t>上海、深圳证交所依规提取的证券交易所风险基金，在各基金净资产不超过10亿元的额度内</t>
  </si>
  <si>
    <t>期货投资者保障基金</t>
  </si>
  <si>
    <t>亿分之五至亿分之十（2016年12月8日前按千万分之五至千万分之十）</t>
  </si>
  <si>
    <t>期货公司收取的交易手续费中按代理交易额</t>
  </si>
  <si>
    <t>2%（2016年12月8日前按3%）</t>
  </si>
  <si>
    <t>上海期货交易所；大连、郑州商品交易所和中国金融期货交易所向期货公司会员收取的交易手续费</t>
  </si>
  <si>
    <t>期货公司风险准备金</t>
  </si>
  <si>
    <t>期货公司收取的交易手续费收入减去应付期货交易所手续费后的净收入</t>
  </si>
  <si>
    <t>期货交易所风险准备金</t>
  </si>
  <si>
    <t>按向会员收取手续费收入的20%计提</t>
  </si>
  <si>
    <t>上海期货交易所、大连商品交易所、郑州商品交易所和中国金融期货交易所，在风险准备金余额达到有关规定的额度内</t>
  </si>
  <si>
    <t>风险准备金</t>
  </si>
  <si>
    <t>上海国际能源交易中心，在风险准备金余额达到有关规定的额度内</t>
  </si>
  <si>
    <t>《财政部、税务总局关于上海国际能源交易中心有关风险准备金和期货投资者保障基金支出企业所得税税前扣除政策问题的通知》（财税〔2019〕32号，自2019年1月1日起至2020年12月31日止执行）；财政部税务总局公告2021年第6号明确：准备金企业所得税税前扣除政策到期后继续执行
上海国际能源交易中心于2018年3月上市交易后提取的符合本通知规定的风险准备金和期货投资者保障基金，可按本通知规定执行</t>
  </si>
  <si>
    <t>按向期货公司会员收到的交易手续费的2%缴纳</t>
  </si>
  <si>
    <t>上海国际能源交易中心，在基金总额达到有关规定的额度内</t>
  </si>
  <si>
    <t>银行业金融机构存款保险保费（不包括存款保险保费滞纳金）</t>
  </si>
  <si>
    <t>不超过0.16%</t>
  </si>
  <si>
    <t>①银行业金融机构依据《存款保险条例》规定的存款保险费率，计算交纳的存款保险保费，准予在企业所得税税前扣除
②准予在企业所得税税前扣除的存款保险保费=保费基数×存款保险费率</t>
  </si>
  <si>
    <t>《财政部、国家税务总局关于银行业金融机构存款保险保费企业所得税税前扣除有关政策问题的通知》（财税〔2016〕106号）（自2015年5月1日起执行）</t>
  </si>
  <si>
    <t>涉农贷款和中小企业贷款损失准备金</t>
  </si>
  <si>
    <t>涉农贷款和中小企业贷款损失准备金按比例扣除：
关注类借款2%
次级类贷款25%
可疑类贷款50%
损失类贷款100%</t>
  </si>
  <si>
    <t>①涉农贷款，是指《贷款专项统计制度》（银发〔2007〕246号）统计的以下贷款：农户贷款；农村企业及各类组织贷款
②中小企业贷款，是指金融企业对年销售额和资产总额均不超过2亿元的企业的贷款
③金融企业发生的符合条件的涉农贷款和中小企业贷款损失，应先冲减已在税前扣除的贷款损失准备金，不足冲减部分可据实在计算应纳税所得额时扣除</t>
  </si>
  <si>
    <t>《财政部、国家税务总局关于金融企业涉农贷款和中小企业贷款损失准备金税前扣除有关问题的通知》（财税〔2015〕3号）（自2014年1月1日起至2018年12月31日止）</t>
  </si>
  <si>
    <t>《财政部、税务总局关于金融企业涉农贷款和中小企业贷款损失准备金税前扣除有关政策的通知》（财政部、税务总局公告2019年第85号，自2019年1月1日起执行至2023年12月31日）；（财政部税务总局公告2021年第6号）明确：准备金企业所得税税前扣除政策到期后继续执行</t>
  </si>
  <si>
    <t>《国家税务总局关于金融企业涉农贷款和中小企业贷款损失税前扣除问题的公告》（国家税务总局公告2015年第25号）</t>
  </si>
  <si>
    <t>贷款损失准备金
政策性银行、商业银行、财务公司、城乡信用社和金融租赁公司等金融企业；
省级金融管理部门（金融办、局等）批准成立的小额贷款公司字2017年1月1日至2023年12月31日执行</t>
  </si>
  <si>
    <t>本年末准予提取借款损失准备金的贷款资产余额的1%
准予税前提取贷款损失准备金的贷款资产范围：1.贷款（含抵押、质押、保证、信用等贷款）；2.银行卡船运、贴现、信用垫款（含银行承兑汇票、信用证垫款、担保垫款等）、进出口押汇、同业拆出、应收融资租赁款等具有贷款特征的风险资产；3.由金融企业转贷并承担对外还款责任的国外贷款，包括国际金融组织贷款、外国买方信贷、外国政府贷款、日本国际协力银行不附条件贷款和外国政府混合贷款等资产</t>
  </si>
  <si>
    <t>①准予当年税前扣除的贷款损失准备金=本年末准予提取借款损失准备金的贷款资产余额×1%-截至上年末已在税前扣除的贷款损失准备金的余额
②按上述公式计算的数额如为负数，应当相应调增当年应纳税所得额
③发生的符合条件的贷款损失，应先冲减已在税前扣除的借款损失准备金，不足冲减部分可据实在计算当年应纳税所得额时扣除
④委托贷款、代理贷款、国债投资、应收股利、上交央行准备金以及金融企业剥离的债权和股权、应收财政贴息、央行款项等不承担风险和损失的资产，不得提取贷款损失准备金在税前扣除</t>
  </si>
  <si>
    <t>《财政部、国家税务总局关于金融企业贷款损失准备金企业所得税税前扣除有关政策的通知》（财税〔2015〕9号）（自2014年1月1日起至2018年12月31日止，金融企业涉农贷款和中小企业贷款损失准备金的税前扣除政策，凡按照财税〔2015〕3号文件的规定执行的，不再适用财税〔2015〕9号文件的规定）</t>
  </si>
  <si>
    <t>《财政部、税务总局关于金融企业贷款损失准备金企业所得税税前扣除有关政策的公告》（财政部、税务总局公告2019年第86号，自2019年1月1日起执行至2023年12月31日。金融企业涉农贷款和中小企业贷款损失准备金的税前扣除政策，凡执行财政部、税务总局公告2019年第85号的规定执行的，不再适用本公告第一条至第四条的规定）；（财政部税务总局公告2021年第6号）明确：准备金企业所得税税前扣除政策到期后继续执行</t>
  </si>
  <si>
    <t>金融企业涉农贷款和中小企业贷款损失准备金的税前扣除政策，凡按照《财政部、税务总局关于金融企业涉农贷款和中小企业贷款损失准备金税前扣除有关政策的通知》（财政部、税务总局公告2019年第85号）的规定执行的，则不适用86号公告第一条至第四条的规定。</t>
  </si>
  <si>
    <t>《财政部、国家税务总局关于小额贷款公司有关税收政策的通知》（财税〔2017〕48号）第三条（自2017年1月1日至2019年12月31日执行）</t>
  </si>
  <si>
    <t>《财政部、税务总局关于延续实施普惠金融有关税收优惠政策的公告》（财政部、税务总局公告2020年第22号，小额贷款公司的优惠政策实施期限延长至2023年12月31日）</t>
  </si>
  <si>
    <t>委托贷款、代理贷款、国债投资、应收股利、上交央行准备金以及金融企业剥离的债权和股权、应收财政利息、央行款项、等不承担风险和损失的资产，不得提取贷款损失准备金在税前扣除</t>
  </si>
  <si>
    <t>《财政部、国家税务总局关于金融企业贷款损失准备金企业所得税税前扣除有关政策的通知》（财税〔2015〕9号）（自2014年1月1日起至2018年12月31日止执行）第三条</t>
  </si>
  <si>
    <t>保险保障基金
（按照《保险法》和《保险保障基金管理办法》规定缴纳形成的，在规定情形下用于救助保单持有人、保单受让公司或者处置保险业风险的非政府性行业风险救助基金）</t>
  </si>
  <si>
    <t>①比例内据实扣除
②保险公司有下列情形之一的，其缴纳的保险保障基金不得在税前扣除：
1.财产保险公司的保险保障基金余额达到公司总资产6%的
2.人身保险公司的保险保障基金余额达到公司总资产1%的</t>
  </si>
  <si>
    <t>①非投资型财产保险，不超过保费收入0.8%；投资型财产保险，有保证收益，不得超过业务收入0.08%，无保证收益，不得超过业务收入0.05%
②人寿保险业务，有保证收益的，不超过业务收入0.15%；无保证收益，不超过业务收入的0.05%
③短期健康保险业务，不超过保费收入的0.8%；长期健康保险业务，不超过保费收入的0.15%
④非投资型意外伤害保险，不超过保费收入的0.8%；投资型意外伤害保险，有保证收益的，不超过业务收入的0.08%，无保证收益的，不超过业务收入的0.05%</t>
  </si>
  <si>
    <t>《财政部、国家税务总局关于保险公司准备金支出企业所得税税前扣除有关政策问题的通知》（财税〔2012〕45号）（自2011年1月1日起至2015年12月31日止）</t>
  </si>
  <si>
    <t>《财政部、国家税务总局关于保险公司准备金支出企业所得税税前扣除有关政策问题的通知》（财税〔2016〕114号）（自2016年1月1日起至2020年12月31日止）财政部税务总局公告2021年第6号明确：准备金企业所得税税前扣除政策到期后继续执行</t>
  </si>
  <si>
    <t>执行财政部企业会计规定计提的准备金与之前执行保监会有关监管规定计提的准备金形成的差额</t>
  </si>
  <si>
    <t>保险企业因执行财政部企业会计规定计提的准备金与之前执行中国保险业监督管理委员会有关监管规定计提的准备金形成的差额，应计入保险企业应纳税所得额凡上述准备金差额尚未进行税务处理的，可分10年均匀计入2015年及以后年度应纳税所得额；已进行税务处理的不再分期计入以后年度应纳税所得额</t>
  </si>
  <si>
    <t>《财政部、国家税务总局关于保险企业计提准备金有关税收处理问题的通知》（财税〔2015〕115号）</t>
  </si>
  <si>
    <t>农业保险大灾风险准备金</t>
  </si>
  <si>
    <t>保险公司经营财政给予保费补贴的农业保险，按不超过财政部门规定的农业保险大灾风险准备金（简称大灾准备金）计提比例，计提的大灾准备金，准予在企业所得税前据实扣除</t>
  </si>
  <si>
    <t>①本年度扣除的大灾准备金=本年度保费收入×规定比例-上年度已在税前扣除的大灾准备金结存余额
②按上述公式计算的数额如为负数，应调增当年应纳税所得额
③财政给予保费补贴的农业保险，是指各级财政按照中央财政农业保险保费补贴政策规定的保费补贴的种植业、养殖业、林业等农业保险</t>
  </si>
  <si>
    <t>《财政部关于印发〈农业保险大灾风险准备金管理办法〉的通知》（财金〔2013〕129号）</t>
  </si>
  <si>
    <t>符合条件的中小企业信用担保机构，2016年起为中小企业融资（信用）担保机构“担保赔偿准备”</t>
  </si>
  <si>
    <t>①按照不超过当年年末担保责任余额1%的比例计提的担保赔偿准备，允许在企业所得税税前扣除，同时将上年度计提的担保赔偿准备余额转为当期收入
②实际发生的代偿损失，符合税收法律法规关于资产损失税前扣除政策规定的，应冲减已在税前扣除的担保赔偿准备，不足冲减部分据实在企业所得税税前扣除</t>
  </si>
  <si>
    <t>《财政部、国家税务总局关于中小企业信用担保机构有关准备金企业所得税税前扣除政策的通知》（财税〔2012〕25号）（自2011年1月1日起至2015年12月31日止）</t>
  </si>
  <si>
    <t>符合条件的中小企业信用担保机构，2016年起为中小企业融资（信用）担保机构“未到期责任准备”</t>
  </si>
  <si>
    <t>按照不超过当年担保费收入50%的比例计提的未到期责任准备，允许在企业所得税税前扣除，同时将上年度计提的未到期责任准备余额转为当期收入</t>
  </si>
  <si>
    <t>《财政部、国家税务总局关于中小企业融资（信用）担保机构有关准备金企业所得税税前扣除政策的通知》（财税〔2017〕22号）（自2016年1月1日起至2020年12月31日止）财政部税务总局公告2021年第6号明确：准备金企业所得税税前扣除政策到期后继续执行</t>
  </si>
  <si>
    <t>残疾人就业保障金</t>
  </si>
  <si>
    <t>据实扣除
保障金年缴纳额=（上年用人单位在职职工人数×所在地省、自治区、直辖市人民政府规定的安排残疾人就业比例-上年用人单位实际安排的残疾人就业人数）×上年用人单位在职职工年平均工资</t>
  </si>
  <si>
    <t xml:space="preserve">①用人单位安排残疾人就业的比例不得低于本单位在职职工总数的1.5%；安排残疾人就业达不到其所在地省、自治区、直辖市人民政府规定比例的，应当缴纳保障金
②自工商登记注册之日起3年内，对安排残疾人就业未达到规定比例、在职职工总数20人及以下的小微企业，（自2017年4月1日起调整为在职职工总数30人及以下的企业），免征残疾人就业保障金
</t>
  </si>
  <si>
    <t>财政部、国家税务总局、中国残疾人联合会《残疾人就业保障金征收使用管理办法》（财税〔2015〕72号印发）</t>
  </si>
  <si>
    <t>《财政部关于取消、调整部分政府性基金有关政策的通知》（财税〔2017〕18号）</t>
  </si>
  <si>
    <t>残疾人就业保障金（2020年起适用）</t>
  </si>
  <si>
    <t>③自2020年1月1日起至2022年12月31日，用人单位安排残疾人就业比例达到1%（含）以上，但未达到所在地省、自治区、直辖市人民政府规定比例的，按规定应缴费额的90==50%缴纳残疾人就业保障金；用人单位安排残疾人就业比例在1%以下的，按规定应缴费额的90%缴纳残疾人就业保障金
④自2020年1月1日起至2022年12月31日，在职职工人数在30人（含）以下的企业，暂免征收残疾人就业保障金</t>
  </si>
  <si>
    <t>《财政部关于降低部分政府性基金征收标准的通知》（财税〔2018〕39号）自2018年4月1日起，将残疾人就业保障金征收标准上限，由当地社会平均工资的3倍降低至2倍。</t>
  </si>
  <si>
    <t>《财政部关于调整残疾人就业保障金征收政策的公告》（财政部公告2019年第98号）自2020年1月1日起残疾人就业保障金征收标准上限，按照当地社会平均工资2倍执行。当地社会平均工资按照所在地城镇非私营单位就业人员平均工资和城镇私营单位就业人员平均工资加权计算。</t>
  </si>
  <si>
    <t>文化事业建设费</t>
  </si>
  <si>
    <t>提供广告服务的广告媒介单位和户外广告经营单位；提供娱乐服务的单位和个人，为纳税义务人
费率（征收率）为3%
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
2020年度、2021年度免征
未达到增值税起征点的娱乐服务纳税人免征
增值税小规模纳税人中月销售额不超过2万元（按季6万元）的广告业单位免征</t>
  </si>
  <si>
    <t>《国务院关于进一步完善文化经济政策的若干规定》（国发〔1996〕37号）</t>
  </si>
  <si>
    <t>（财政部国家税务总局关于营业税改征增值税试点有关文化事业建设费政策及征收管理问题的通知》（财税〔2016〕25号）</t>
  </si>
  <si>
    <t>《财政部国家税务总局关于营业税改征增值税试点有关文化事业建设费政策及征收管理问题的补充通知
》（财税〔2016〕60号）</t>
  </si>
  <si>
    <t>《财政部关于调整部分政府性基金有关政策的通知》（财税〔2019〕46号</t>
  </si>
  <si>
    <t>《财政部税务总局关于电影等行业税费支持政策的公告》（财政部税务总局公告2020年第25号），财政部税务总局公告2021年第7号执行期限延长至2021年12月31日</t>
  </si>
  <si>
    <t>水利建设基金</t>
  </si>
  <si>
    <t>征收标准按各地现行规定执行</t>
  </si>
  <si>
    <t>经财政部批准，各省、自治区、直辖市向企事业单位和个体经营者征收的水利建设基金。
按月缴纳增值税的月销售额不超过10万元（按季度纳税的不超过30万元）的纳税人，免征</t>
  </si>
  <si>
    <t>财政部国家发展和改革委员会水利部关于印发《水利建设基金筹集和使用管理办法》的通知（财综〔2011〕2号）</t>
  </si>
  <si>
    <t>《财政部国家税务总局关于扩大有关政府性基金免征范围的通知》（财税〔2016〕12号）</t>
  </si>
  <si>
    <t>《财政部关于民航发展基金等3项政府性基金有关政策的通知》（财税〔2020〕72号）</t>
  </si>
  <si>
    <t>国家重大水利工程建设基金</t>
  </si>
  <si>
    <t>征收至2025年12月31日止；
自2019年7月1日起，征收标准降低50%
企业自备电厂自发自用电量、地方独立电网销售电量，按月自行申报缴纳；除企业自备电厂自发自用电量和地方独立电网销售电量外，由省级电网企业向电力用户收取电费时一并代征</t>
  </si>
  <si>
    <t>财政部国家发展改革委水利部关于印发《国家重大水利工程建设基金征收使用管理暂行办法》的通知（财综〔2009〕90号）</t>
  </si>
  <si>
    <t>《财政部关于降低部分政府性基金征收标准的通知》（财税〔2018〕39号</t>
  </si>
  <si>
    <t>地方水库移民扶持基金</t>
  </si>
  <si>
    <t>按各地现行规定征收标准执行</t>
  </si>
  <si>
    <t>各省、自治区、直辖市行政区域内装机容量2.5万千瓦及以上的大中型水库和水电站缴纳省级大中型水库库区基金；行政区域内装机容量2.5万千瓦以下的小型水库和水电站缴纳小型水库移民扶助基金</t>
  </si>
  <si>
    <t>《企业所得税法》第8条、第20条</t>
  </si>
  <si>
    <t>《财政部关于取消、停征和整合部分政府性基金项目等有关问题的通知》（财税〔2016〕11号）</t>
  </si>
  <si>
    <t>中阳水库移民扶持基金（含大中型水库移民后期扶持基金、跨省大中型水库库区基金、三峡水库库区基金）</t>
  </si>
  <si>
    <t>大中型水库移民后期扶持基金征收对象为电力用户，征收标准；按照扣除农业用电后的全部销售电量加价征收，各地标准不同
跨省大中型水库库区基金征收对象为装机容量在2.5万千瓦及以上有发电收入的水库和水电站，征收标准；按照水库发电企业所在省份的大中型水库库区基金征收标准执行,不高于8厘/千瓦时
三峡水库库区基金征收对象为中国三峡工程开发总公司、中国长江电力股份有限公司，征收标准；8厘/千瓦时</t>
  </si>
  <si>
    <t>《大中型水利水电工程建设征地补偿和移民安置条例》</t>
  </si>
  <si>
    <t>《财政部关于征收跨省际大中型水库库区基金有关问题的通知》（财综〔2009〕59号）</t>
  </si>
  <si>
    <t>《财政部关于降低国家重大水利工程建设基金和大中型水库移民后期扶持基金征收标准的通知》（财税〔2017〕51号）</t>
  </si>
  <si>
    <t>农网还贷资金</t>
  </si>
  <si>
    <t>电网经营企业在向农网改造贷款“一省多贷”的省、自治区、直辖市电力用户收取电费时代征
征收标准：每千瓦时0.02元（并入电价收取）</t>
  </si>
  <si>
    <t>《农网还贷资金征收使用管理办法》（财企（2001]820号通知印发）</t>
  </si>
  <si>
    <t>《财政部关于延续农网还贷资金等17项政府性基金政策问题的通知》（财综〔2007〕3号）</t>
  </si>
  <si>
    <t>可再生能源发展基金</t>
  </si>
  <si>
    <t>电网企业按月缴纳可再生能源电价附加
征收标准：每千瓦时0.019元
对除西藏自治区以外全国范国内,对各省、自治区、直辖市扣除农业生产用电（含农业排灌用电）后的销售电量征收（电网经营企业在向电力用户收取电费时代征）</t>
  </si>
  <si>
    <t>《中华人民共和国可再生能源法》第24条</t>
  </si>
  <si>
    <t>财政部、国家发展和改革委员会、国家能源局《可再生能源发展基金征收使用管理暂行办法》（财综（2011）115号印发）</t>
  </si>
  <si>
    <t>《财政部国土资源部中国人民银行银监会关于规范土地储备和资金管理等相关问题的通知》（财税〔2016〕4号）</t>
  </si>
  <si>
    <t>核电站乏燃料处理处置基金</t>
  </si>
  <si>
    <t>拥有已投入商业运行五年以上压水堆核电机组的核电厂缴纳征收标准；每千瓦时0.026元</t>
  </si>
  <si>
    <t>财政部、国家发展和改革委员会、工业和信息化部《核电站乏燃料处理处置基金征收使用管理暂行办法》（财综〔2010〕58号通知印发）</t>
  </si>
  <si>
    <t>（场外）核事故应急准备专项收入</t>
  </si>
  <si>
    <t>核电企业缴纳
1.基建期按设计额定容量每千瓦5元人民币的标准缴纳。基建期应在核电工程浇灌第一罐混凝土的当年起三年内按现定承担数额的30%、40%和30%分年度缴清
2.运行期按年度上网销售电量每千瓦时0.2厘人民币的标准缴纳</t>
  </si>
  <si>
    <t>《核电厂核事故应急管理条例》</t>
  </si>
  <si>
    <t>核电企业缴纳1.基建期按设计额定容量每千瓦5元人民币的标准缴纳。基建期应在核电工程浇灌第一罐混凝土的当年起三年内按现定承担数额的30%、40%和30%分年度缴清2.运行期按年度上网销售电量每千瓦时0.2厘人民币的标准缴纳</t>
  </si>
  <si>
    <t>财政部、国防科工委《核电厂核事故应急准备专项收入管理现定》（财防〔2007〕181号印发）</t>
  </si>
  <si>
    <t>基建期在工程基建费中列支；运行期在企业的管理费中列支。</t>
  </si>
  <si>
    <t>废弃电器电子产品处理基金</t>
  </si>
  <si>
    <t>电器电子产品（电视机、电冰箱、洗衣机、房间空调器和微型计算机）的境内生产者（包括自主品牌生产企业和代工生产企业）；申报进口电器电子产品的收货人或者其代理人，为基金缴纳义务人
征收标准：电视机13元/台、电冰箱12元/台、洗衣机7元/台、房间空调器7元/台、微型计算机10元/台
缴纳的基金计入生产经营成本，准予在计算应纳税所得額时扣除</t>
  </si>
  <si>
    <t>《废弃电器电子产品回收处理管理条例》（国务院令第551号）</t>
  </si>
  <si>
    <t>财政部、环境保护部、国家发展和改革委员会、工业和信息化部、海关总署、国家税务总局《废弃电器电子产品处理基金征收使用管理办法》（经国务院批准，财综〔2012〕34号印发）</t>
  </si>
  <si>
    <t>国家税务总局《废弃电器电子产品处理基金征收管理现定》（国家税务总局公告2012年第41号印发）</t>
  </si>
  <si>
    <t>海关总署《关于征收废弃电子产品处理基金有关问题》（总署公告〔2012]33号）</t>
  </si>
  <si>
    <t>免税商品特许经营收入</t>
  </si>
  <si>
    <t>经营免税商品的企业缴纳—般为经营免税商品业务年销售收入的1%;海南岛岛免税店按经营免税商品业务年销售收入的4%缴纳</t>
  </si>
  <si>
    <t>财政部《免税商品特许经营费缴纳办法》（财企〔2004〕241号印发）</t>
  </si>
  <si>
    <t>《财政部关于印发〈免税商品特许经营费缴纳办法〉的补充通知》（财企〔2006〕70号）</t>
  </si>
  <si>
    <t>财政部、商务部、海关总署、税务总局《海南离岛旅客免税购物商店管理暂行办法》（财企（2011]429号印发）</t>
  </si>
  <si>
    <t>三峡电站水资源费</t>
  </si>
  <si>
    <t>中国长江电力股份有限公司按照三峡电站实际发电量缴纳
征收标准：每千瓦时0.005元</t>
  </si>
  <si>
    <t>《取水许可和水资源费征收管理条例》</t>
  </si>
  <si>
    <t>财政部、国家发展改革委、水利部《水资源费征收使用管理办法》（财综[2008]（2008]79号</t>
  </si>
  <si>
    <t>《财政部、国家发展和改革委员会、水利部、中国人民银行关于三峡电站水资源费征收使用管理有关问题的通知》（财综（2011]19号）</t>
  </si>
  <si>
    <t>排污权出让收入</t>
  </si>
  <si>
    <t>现有排污单位缴纳；以市场公开方式出让新建项目排污权和改建、扩建项目新増排污权时，中标人为缴费主体。征收标准由试点地区省级价格、财政、环境保护部门确定</t>
  </si>
  <si>
    <t>《排污权出让收入管理暂行办法》（财税（2015）61号）</t>
  </si>
  <si>
    <t>水土保持补偿费</t>
  </si>
  <si>
    <t>山区、丘陵区、风沙区、水土保持现划确定的容易发生水土流失的其他区域开办生产建设项目或从事其他生产建设活动，损坏水土保持设施、地貌植被，不能恢复原有水土保持功能的单位和个人缴纳按各地现行现定的征收标准执行</t>
  </si>
  <si>
    <t>《水土保持补偿费征收使用管理办法》（财综（2014]8号）</t>
  </si>
  <si>
    <t>《国家发展改革委、财政部、水利部关于水土保持补偿费收费标准（试行）》（发改价格（2014]886号）</t>
  </si>
  <si>
    <t>防空地下室易地建设费</t>
  </si>
  <si>
    <t>因条件限制不能同步配套建设防空地下室的新建民用建筑的建设单位缴纳（公众号税海涛声整理）收费标准，由省、自治区、直辖市价格主管部门会同同级财政、人防主管部门按照当地防空地下室的造价制定，报国家发改委、财政部、国家人防办备案</t>
  </si>
  <si>
    <t>《人民防空工程建设管理现定》（国人防办字（2003）第18号）</t>
  </si>
  <si>
    <t>国家计委、财政部、国家国防动员委员会、建设部《关于现范防空地下室易地建设收费的现定》（计价格〔2000〕474号印发）</t>
  </si>
  <si>
    <t>环境保护、生态恢复等专项资金</t>
  </si>
  <si>
    <t>按规定提取：改变用途的不得扣除</t>
  </si>
  <si>
    <t>《企业所得税法实施条例》第45条</t>
  </si>
  <si>
    <t>煤矿企业维简费支出
高危行业安全生产费用支出</t>
  </si>
  <si>
    <t>实际发生可扣除；
按照有关规定预提的维简费和安全生产费用，不得在税前扣除</t>
  </si>
  <si>
    <t>属于收益性支出的，可直接作为当期费用在税前扣除；属于资本性支出的，应计入有关资产成本，并按企业所得税法规定计提折旧或摊销费用在税前扣除</t>
  </si>
  <si>
    <t>《国家税务总局关于煤矿企业维简费和高危行业企业安全生产费用企业所得税税前扣除问题的公告》（国家税务总局公告2011年第26号）</t>
  </si>
  <si>
    <t>企业维简费支出（不含煤矿企业）</t>
  </si>
  <si>
    <t>实际发生可扣除；
按照有关规定预提的维简费，不得在当前税前扣除</t>
  </si>
  <si>
    <t>《国家税务总局关于企业维简费支出企业所得税税前扣除问题的公告》（国家税务总局公告2013年第67号）</t>
  </si>
  <si>
    <t>行政和解金</t>
  </si>
  <si>
    <t>不得税前扣除</t>
  </si>
  <si>
    <t>①行政相对人交纳的行政和解金，不得在所得税税前扣除
②企业从投保基金公司取得的行政和解金，应计入企业当期收入</t>
  </si>
  <si>
    <t>《财政部、国家税务总局关于行政和解金有关税收政策问题的通知》（财税〔2016〕100号）（自2016年1月1日起执行）</t>
  </si>
  <si>
    <t>石油集团、硬化集团所属企业发生的用于市政、公交、环卫、非义务教育、消防、社区管理等社会性支出</t>
  </si>
  <si>
    <t>石油集团、硬化集团所属企业发生的该类社会性支出</t>
  </si>
  <si>
    <t>《财政部、税务总局关于石油石化企业办社会支出有关企业所得税政策的通知》（财税〔2019〕59号，执行期限自2019年1月1日至2023年12月31日）</t>
  </si>
  <si>
    <t>在不高于关联交易协议规定限额内的部分，可以在当期计算应纳税所得额时扣除，超过部分不得扣除</t>
  </si>
  <si>
    <t>①石油集团、石化集团所属控股子公司（持股比例高于50%）以关联交易形式支付给其对应的石油集团、硬化集团所属企业的此类社会性支出；
②石油股份、石化股份所属分公司及控股子公司（持股比例高于50%）以关联交易形式支付给其对应的石油集团、硬化集团所属企业的此类社会性支出</t>
  </si>
  <si>
    <r>
      <rPr>
        <sz val="11"/>
        <color rgb="FF0563C1"/>
        <rFont val="微软雅黑"/>
        <charset val="134"/>
      </rPr>
      <t>石油股份、硬化股份所属分公司及控股子公司在</t>
    </r>
    <r>
      <rPr>
        <sz val="11"/>
        <rFont val="微软雅黑"/>
        <charset val="134"/>
      </rPr>
      <t>2019年以前直接发生的社会性支出，尚未进行税务处理的，参照财税〔2019〕59号文件执行</t>
    </r>
  </si>
  <si>
    <t>石油股份、石化股份所属分公司及控股子公司直接发生的该类社会性支出，按照国有企业分离办社会的总体要求和逐年递减额度的原则，可以在当期计算应纳税所得额时据实扣除</t>
  </si>
  <si>
    <t>石油集团、硬化集团所属企业，石油股份、硬化股份所属分公司及控股子公司应按照企业所得税法和财务核算要求，将与生产经营相关的支出与社会性支出作出区分，分别核算</t>
  </si>
  <si>
    <t>非居民企业在中国境内设立的机构、场所，就其中国境外总机构发生的与该机构、场所生产经营有关的费用</t>
  </si>
  <si>
    <t>能够提供总机构出具的费用汇集范国、定額、分配依据和方法等证明文件，并合理分摊的，准予扣除</t>
  </si>
  <si>
    <t>《企业所得税法实施条例》第50条</t>
  </si>
  <si>
    <t>向未执行功能、承担风险，无实质性经营活动的境外关联方支付费用</t>
  </si>
  <si>
    <t>不符合独立交易原则的，不得扣除</t>
  </si>
  <si>
    <t>不符合独立交易原则的，税务机关可以按照已税前扣除的金額全額实施特别纳税调整</t>
  </si>
  <si>
    <t>《企业所得税法实施条例》第132条</t>
  </si>
  <si>
    <t>《特别纳税调查调整及相互协商程序管理办法》（国家税务总局公告2017年第6号）</t>
  </si>
  <si>
    <t>企业支出扣除的相关性、合理性原则</t>
  </si>
  <si>
    <t>企业实际发生的与取得收入有关（与取得收入直接相关）的、合理（符合生产经营活动常现，应当计入当期损益或者有关资产成本的必要和正常）的支出，包括成本、费用、税金、损失和其他支出，准予在计算应纳税所得額时扣除</t>
  </si>
  <si>
    <t>《企业所得税法》第8条、第20条《企业所得税法实施条例》第27条</t>
  </si>
  <si>
    <t>说明：1.相关税收政策更新至2022年2月22日止</t>
  </si>
  <si>
    <t>2.政策适用年代距2021年太久的政策及文件未予体现</t>
  </si>
  <si>
    <t>河北省公益性捐赠税前扣除资格团体名单</t>
  </si>
  <si>
    <t>机构性质</t>
  </si>
  <si>
    <t>机构名称</t>
  </si>
  <si>
    <t>有效期起</t>
  </si>
  <si>
    <t>有效期至</t>
  </si>
  <si>
    <t>依据文件文号</t>
  </si>
  <si>
    <t>依据文件名称</t>
  </si>
  <si>
    <t>社会组织</t>
  </si>
  <si>
    <t>河北衡水中学教育发展基金会</t>
  </si>
  <si>
    <t>冀财税〔2022〕7号</t>
  </si>
  <si>
    <t>河北省财政厅 河北省税务局 河北省民政厅关于公布2021年度第二批公益性捐赠税前扣除资格社会组织名单的公告</t>
  </si>
  <si>
    <t>河北省海生慈善基金会</t>
  </si>
  <si>
    <t>河北师范大学教育发展基金会</t>
  </si>
  <si>
    <t>承德市圆梦青少年发展基金会</t>
  </si>
  <si>
    <t>河北省合益荣慈善基金会</t>
  </si>
  <si>
    <t>河北大学教育基金会</t>
  </si>
  <si>
    <t>河北省圣兰慈善基金会</t>
  </si>
  <si>
    <t>河北省满天星公益基金会</t>
  </si>
  <si>
    <t>河北省德仁慈善基金会</t>
  </si>
  <si>
    <t>河北省清河县教育基金会</t>
  </si>
  <si>
    <t>河北省中冀乡村振兴基金会</t>
  </si>
  <si>
    <t>河北省树磊扶贫基金会</t>
  </si>
  <si>
    <t>河北地质大学教育发展基金会</t>
  </si>
  <si>
    <t>社会团体</t>
  </si>
  <si>
    <t>河北省残疾人福利基金会</t>
  </si>
  <si>
    <t>冀财税〔2022〕4号</t>
  </si>
  <si>
    <t>河北省财政厅河北省税务局河北省民政厅关于公布公益性捐赠税前扣除资格社会团体名单的公告</t>
  </si>
  <si>
    <t>河北省青少年发展基金会</t>
  </si>
  <si>
    <t>河北省海外同胞慈善基金会</t>
  </si>
  <si>
    <t>新奥公益慈善基金会</t>
  </si>
  <si>
    <t>河北慈氏慈善基金会</t>
  </si>
  <si>
    <t>石家庄市志愿服务基金会</t>
  </si>
  <si>
    <t>河北进德公益基金会</t>
  </si>
  <si>
    <t>秦皇岛市志愿服务基金会</t>
  </si>
  <si>
    <t>河北省新联合公益基金会</t>
  </si>
  <si>
    <t>河北省佛教慈善基金会</t>
  </si>
  <si>
    <t>河北慈善联合基金会</t>
  </si>
  <si>
    <t>河北省隆基泰和慈善基金会</t>
  </si>
  <si>
    <t>河北精英教育基金会</t>
  </si>
  <si>
    <t>河北斯特龙慈善基金会</t>
  </si>
  <si>
    <t>河北省三强公益慈善基金会</t>
  </si>
  <si>
    <t>河北省慈惠癌症防治基金会</t>
  </si>
  <si>
    <t>河北省孝行慈善基金会</t>
  </si>
  <si>
    <t>河北省石药普恩慈善基金会</t>
  </si>
  <si>
    <t>河北省君乐宝公益基金会</t>
  </si>
  <si>
    <t>石家庄市青少年发展基金会</t>
  </si>
  <si>
    <t>河北省石家庄外国语教育集团助学基金会</t>
  </si>
  <si>
    <t>河北省体育发展基金会</t>
  </si>
  <si>
    <t>邯郸市圆梦青少年发展基金会</t>
  </si>
  <si>
    <t>河北省共同行动助学基金会</t>
  </si>
  <si>
    <t>河北省生活禅文化公益基金会</t>
  </si>
  <si>
    <t>河北省九达公益慈善基金会</t>
  </si>
  <si>
    <t>河北省敬业公益基金会</t>
  </si>
  <si>
    <t>河北省冀银公益基金会</t>
  </si>
  <si>
    <t>河北省领创慈善基金会</t>
  </si>
  <si>
    <t>河北省明德公益基金会</t>
  </si>
  <si>
    <t>河北省中冀扶贫基金会</t>
  </si>
  <si>
    <t>河北鑫达慈善基金会</t>
  </si>
  <si>
    <t>河北省雄县文昌教育发展基金会</t>
  </si>
  <si>
    <t>河北省登峰慈善基金会</t>
  </si>
  <si>
    <t>河北省德盛公益基金会</t>
  </si>
  <si>
    <t>河北省天助慈善基金会</t>
  </si>
  <si>
    <t>河北省长盛慈善基金会</t>
  </si>
  <si>
    <t>河北省宏兴公益基金会</t>
  </si>
  <si>
    <t>河北省北华航天工业学院教育基金会</t>
  </si>
  <si>
    <t>河北爱华慈善基金会</t>
  </si>
  <si>
    <t>河北省悦辰星慈善基金会</t>
  </si>
  <si>
    <t>河北省慈善总会</t>
  </si>
  <si>
    <t>唐山天享老年公寓</t>
  </si>
  <si>
    <t>群众团体</t>
  </si>
  <si>
    <t>安平县红十字会</t>
  </si>
  <si>
    <t>冀财税〔2021〕35号</t>
  </si>
  <si>
    <t>河北省财政厅国家税务总局河北省税务局关于确认2021年度第二批群众团体公益性捐赠税前扣除资格名单的公告</t>
  </si>
  <si>
    <t>霸州市红十字会</t>
  </si>
  <si>
    <t>保定市红十字会</t>
  </si>
  <si>
    <t>北戴河区红十字会</t>
  </si>
  <si>
    <t>沧州市红十字会</t>
  </si>
  <si>
    <t>沧州市新华区红十字会</t>
  </si>
  <si>
    <t>滦平县红十字会</t>
  </si>
  <si>
    <t>昌黎县红十字会</t>
  </si>
  <si>
    <t>承德市红十字会</t>
  </si>
  <si>
    <t>大城县红十字会</t>
  </si>
  <si>
    <t>峰峰矿区红十字会</t>
  </si>
  <si>
    <t>邯郸市红十字会</t>
  </si>
  <si>
    <t>河北省红十字会</t>
  </si>
  <si>
    <t>河北省隆化县红十字会</t>
  </si>
  <si>
    <t>河北省青县红十字会</t>
  </si>
  <si>
    <t>河间市红十字会</t>
  </si>
  <si>
    <t>衡水市红十字会</t>
  </si>
  <si>
    <t>衡水市桃城区红十字会</t>
  </si>
  <si>
    <t>晋州市红十字会</t>
  </si>
  <si>
    <t>井陉县红十字会</t>
  </si>
  <si>
    <t>廊坊市安次区红十字会</t>
  </si>
  <si>
    <t>廊坊市广阳区红十字会</t>
  </si>
  <si>
    <t>廊坊市红十字会</t>
  </si>
  <si>
    <t>卢龙县红十字会</t>
  </si>
  <si>
    <t>滦南县红十字会</t>
  </si>
  <si>
    <t>南皮县红十字会</t>
  </si>
  <si>
    <t>内丘县红十字会</t>
  </si>
  <si>
    <t>秦皇岛市抚宁区红十字会</t>
  </si>
  <si>
    <t>秦皇岛市海港区红十字会</t>
  </si>
  <si>
    <t>秦皇岛市红十字会</t>
  </si>
  <si>
    <t>秦皇岛市山海关区红十字会</t>
  </si>
  <si>
    <t>清河县红十字会</t>
  </si>
  <si>
    <t>涉县红十字会</t>
  </si>
  <si>
    <t>深州市红十字会</t>
  </si>
  <si>
    <t>石家庄市红十字会</t>
  </si>
  <si>
    <t>石家庄市井陉矿区红十字会</t>
  </si>
  <si>
    <t>石家庄市鹿泉区红十字会</t>
  </si>
  <si>
    <t>石家庄市栾城区红十字会</t>
  </si>
  <si>
    <t>石家庄市裕华区红十字会</t>
  </si>
  <si>
    <t>肃宁县红十字会</t>
  </si>
  <si>
    <t>唐山市古冶区红十字会</t>
  </si>
  <si>
    <t>唐山市红十字会</t>
  </si>
  <si>
    <t>唐山市路南区红十字会</t>
  </si>
  <si>
    <t>魏县红十字会</t>
  </si>
  <si>
    <t>文安县红十字会</t>
  </si>
  <si>
    <t>武邑县红十字会</t>
  </si>
  <si>
    <t>香河县红十字会</t>
  </si>
  <si>
    <t>永清县红十字会</t>
  </si>
  <si>
    <t>玉田县红十字会</t>
  </si>
  <si>
    <t>遵化市红十字会</t>
  </si>
  <si>
    <t>沧州市运河区红十字会</t>
  </si>
  <si>
    <t>黄骅市红十字会</t>
  </si>
  <si>
    <t>冀财税〔2020〕26号</t>
  </si>
  <si>
    <t>河北省财政厅河北省税务局关于确认2019年度和2020年度第一批群众团体公益性捐赠税前扣除资格的公告</t>
  </si>
  <si>
    <t>三河市红十字会</t>
  </si>
  <si>
    <t>阜城县红十字会</t>
  </si>
  <si>
    <t>冀财税〔2020〕56号</t>
  </si>
  <si>
    <t>河北省财政厅河北省税务局关于确认2020年度第三批群众团体公益性捐赠税前扣除资格的公告</t>
  </si>
  <si>
    <t>乐亭县红十字会</t>
  </si>
  <si>
    <t>冀财税〔2021〕14号</t>
  </si>
  <si>
    <t>河北省财政厅河北省税务局关于确认2020年度第四批、2021年度第一批群众团体公益性捐赠税前扣除资格的公告</t>
  </si>
  <si>
    <t>衡水市冀州区红十字会</t>
  </si>
  <si>
    <t>石家庄市藁城区红十字会</t>
  </si>
  <si>
    <t>枣强县红十字会</t>
  </si>
  <si>
    <t>元氏县红十字会</t>
  </si>
  <si>
    <t>行唐县红十字会</t>
  </si>
  <si>
    <t>武安市红十字会</t>
  </si>
  <si>
    <t>河北省石家庄市关爱退役军人基金会</t>
  </si>
  <si>
    <t>冀财税〔2020〕25号</t>
  </si>
  <si>
    <t>河北省财政厅河北省税务局河北省民政厅关于公布2019年度第三批公益性捐赠税前扣除资格社会团体名单的公告</t>
  </si>
  <si>
    <t>河北省石家庄市长安区关爱退役军人基金会</t>
  </si>
  <si>
    <t>河北省石家庄市新华区关爱退役军人基金会</t>
  </si>
  <si>
    <t>河北省石家庄市裕华区关爱退役军人基金会</t>
  </si>
  <si>
    <t>河北省石家庄市栾城区关爱退役军人基金会</t>
  </si>
  <si>
    <t>河北省石家庄市鹿泉区关爱退役军人基金会</t>
  </si>
  <si>
    <t>河北省晋州市关爱退役军人基金会</t>
  </si>
  <si>
    <t>河北省新乐市关爱退役军人基金会</t>
  </si>
  <si>
    <t>河北省井陉县关爱退役军人基金会</t>
  </si>
  <si>
    <t>河北省正定县关爱退役军人基金会</t>
  </si>
  <si>
    <t>河北省深泽县关爱退役军人基金会</t>
  </si>
  <si>
    <t>河北省无极县关爱退役军人基金会</t>
  </si>
  <si>
    <t>河北省行唐县关爱退役军人基金会</t>
  </si>
  <si>
    <t>河北省赵县关爱退役军人基金会</t>
  </si>
  <si>
    <t>河北省元氏县关爱退役军人基金会</t>
  </si>
  <si>
    <t>河北省赞皇县关爱退役军人基金会</t>
  </si>
  <si>
    <t>河北省平山县关爱退役军人基金会</t>
  </si>
  <si>
    <t>河北省围场满族蒙古族自治县关爱退役军人基金会</t>
  </si>
  <si>
    <t>河北省承德市双桥区关爱退役军人基金会</t>
  </si>
  <si>
    <t>河北省平泉市关爱退役军人基金会</t>
  </si>
  <si>
    <t>河北省承德市鹰手营子矿区关爱退役军人基金会</t>
  </si>
  <si>
    <t>河北省张家口市万全区关爱退役军人基金会</t>
  </si>
  <si>
    <t>河北省张家口市宣化区关爱退役军人基金会</t>
  </si>
  <si>
    <t>河北省张家口市下花园区关爱退役军人基金会</t>
  </si>
  <si>
    <t>河北省赤城县关爱退役军人基金会</t>
  </si>
  <si>
    <t>河北省尚义县关爱退役军人基金会</t>
  </si>
  <si>
    <t>河北省秦皇岛市关爱退役军人基金会</t>
  </si>
  <si>
    <t>河北省卢龙县关爱退役军人基金会</t>
  </si>
  <si>
    <t>河北省秦皇岛经济技术开发区关爱退役军人基金会</t>
  </si>
  <si>
    <t>河北省秦皇岛市北戴河区关爱退役军人基金会</t>
  </si>
  <si>
    <t>河北省秦皇岛市山海关区关爱退役军人基金会</t>
  </si>
  <si>
    <t>河北省秦皇岛市海港区关爱退役军人基金会</t>
  </si>
  <si>
    <t>河北省青龙满族自治县关爱退役军人基金会</t>
  </si>
  <si>
    <t>河北省秦皇岛市抚宁区关爱退役军人基金会</t>
  </si>
  <si>
    <t>河北省滦州市关爱退役军人基金会</t>
  </si>
  <si>
    <t>河北省唐山市丰南区关爱退役军人基金会</t>
  </si>
  <si>
    <t>河北省迁安市关爱退役军人基金会</t>
  </si>
  <si>
    <t>河北省唐山市丰润区关爱退役军人基金会</t>
  </si>
  <si>
    <t>河北省迁西县关爱退役军人基金会</t>
  </si>
  <si>
    <t>河北省遵化市关爱退役军人基金会</t>
  </si>
  <si>
    <t>河北省玉田县关爱退役军人基金会</t>
  </si>
  <si>
    <t>河北省唐山市路南区关爱退役军人基金会</t>
  </si>
  <si>
    <t>河北省滦南县关爱退役军人基金会</t>
  </si>
  <si>
    <t>河北省唐山市古冶区关爱退役军人基金会</t>
  </si>
  <si>
    <t>河北省香河县关爱退役军人基金会</t>
  </si>
  <si>
    <t>河北省霸州市关爱退役军人基金会</t>
  </si>
  <si>
    <t>河北省大厂回族自治县关爱退役军人基金会</t>
  </si>
  <si>
    <t>河北省阜平县关爱退役军人基金会</t>
  </si>
  <si>
    <t>河北省顺平县关爱退役军人基金会</t>
  </si>
  <si>
    <t>河北省涞源县关爱退役军人基金会</t>
  </si>
  <si>
    <t>河北省蠡县关爱退役军人基金会</t>
  </si>
  <si>
    <t>河北省涿州市关爱退役军人基金会</t>
  </si>
  <si>
    <t>河北省高碑店市关爱退役军人基金会</t>
  </si>
  <si>
    <t>河北省易县关爱退役军人基金会</t>
  </si>
  <si>
    <t>河北省保定市满城区关爱退役军人基金会</t>
  </si>
  <si>
    <t>河北省白沟新城关爱退役军人基金会</t>
  </si>
  <si>
    <t>河北省保定市莲池区关爱退役军人基金会</t>
  </si>
  <si>
    <t>河北省唐县关爱退役军人基金会</t>
  </si>
  <si>
    <t>河北省保定市徐水区关爱退役军人基金会</t>
  </si>
  <si>
    <t>河北省曲阳县关爱退役军人基金会</t>
  </si>
  <si>
    <t>河北省定兴县关爱退役军人基金会</t>
  </si>
  <si>
    <t>河北省安国市关爱退役军人基金会</t>
  </si>
  <si>
    <t>河北省保定市竞秀区关爱退役军人基金会</t>
  </si>
  <si>
    <t>河北省泊头市关爱退役军人基金会</t>
  </si>
  <si>
    <t>河北省沧州市新华区关爱退役军人基金会</t>
  </si>
  <si>
    <t>河北省衡水市冀州区关爱退役军人基金会</t>
  </si>
  <si>
    <t>河北省阜城县关爱退役军人基金会</t>
  </si>
  <si>
    <t>河北省桥西区关爱退役军人基金会</t>
  </si>
  <si>
    <t>河北省邢台县关爱退役军人基金会</t>
  </si>
  <si>
    <t>河北省隆尧县关爱退役军人基金会</t>
  </si>
  <si>
    <t>河北省柏乡县关爱退役军人基金会</t>
  </si>
  <si>
    <t>河北省任县关爱退役军人基金会</t>
  </si>
  <si>
    <t>河北省临城县关爱退役军人基金会</t>
  </si>
  <si>
    <t>河北省临西县关爱退役军人基金会</t>
  </si>
  <si>
    <t>河北省南和县关爱退役军人基金会</t>
  </si>
  <si>
    <t>河北省巨鹿县关爱退役军人基金会</t>
  </si>
  <si>
    <t>河北省新河县关爱退役军人基金会</t>
  </si>
  <si>
    <t>河北省内丘县关爱退役军人基金会</t>
  </si>
  <si>
    <t>河北省鸡泽县关爱退役军人基金会</t>
  </si>
  <si>
    <t>河北省曲周县关爱退役军人基金会</t>
  </si>
  <si>
    <t>河北省武安市关爱退役军人基金会</t>
  </si>
  <si>
    <t>河北省大名县关爱退役军人基金会</t>
  </si>
  <si>
    <t>河北省馆陶县关爱退役军人基金会</t>
  </si>
  <si>
    <t>河北省邯郸市永年区关爱退役军人基金会</t>
  </si>
  <si>
    <t>河北省邯郸市复兴区关爱退役军人基金会</t>
  </si>
  <si>
    <t>河北省邯郸市邯山区关爱退役军人基金会</t>
  </si>
  <si>
    <t>河北省涉县关爱退役军人基金会</t>
  </si>
  <si>
    <t>河北省临漳县关爱退役军人基金会</t>
  </si>
  <si>
    <t>河北省魏县关爱退役军人基金会</t>
  </si>
  <si>
    <t>河北省邯郸市峰峰矿区关爱退役军人基金会</t>
  </si>
  <si>
    <t>河北省邯郸市冀南新区关爱退役军人基金会</t>
  </si>
  <si>
    <t>河北省定州市关爱退役军人基金会</t>
  </si>
  <si>
    <t>张家口慈善义工联合会</t>
  </si>
  <si>
    <t>衡水市心连心公益协会</t>
  </si>
  <si>
    <t>冀财税〔2020〕57号</t>
  </si>
  <si>
    <t>河北省财政厅河北省税务局河北省民政厅关于公布2020年度公益性捐赠税前扣除资格社会团体名单的公告</t>
  </si>
  <si>
    <t>河北慈氏基金会</t>
  </si>
  <si>
    <t>河北省志愿服务基金会</t>
  </si>
  <si>
    <t>河北省荷花公益基金会</t>
  </si>
  <si>
    <t>河北省联峪扶贫基金会</t>
  </si>
  <si>
    <t>河北省星光慈善基金会</t>
  </si>
  <si>
    <t>河北文华公益基金会</t>
  </si>
  <si>
    <t>河北省石家庄铁道大学教育基金会</t>
  </si>
  <si>
    <t>河北省沧州市第一中学教育基金会</t>
  </si>
  <si>
    <t>河北省涉县社会救助基金会</t>
  </si>
  <si>
    <t>河北省栢康慈善基金会</t>
  </si>
  <si>
    <t>河北省安国市社会救助基金会</t>
  </si>
  <si>
    <t>河北农业大学教育基金会</t>
  </si>
  <si>
    <t>河北省涿州市社会救助基金会</t>
  </si>
  <si>
    <t>河北省新世纪公益基金会</t>
  </si>
  <si>
    <t>邯郸市金盾交巡警优抚基金会</t>
  </si>
  <si>
    <t>河北省保定市社会救助基金会</t>
  </si>
  <si>
    <t>河北省保定市莲池区社会救助基金会</t>
  </si>
  <si>
    <t>河北省神威慈善基金会</t>
  </si>
  <si>
    <t>河北省蒲公英公益慈善基金会</t>
  </si>
  <si>
    <t>河北省定州市社会救助基金会</t>
  </si>
  <si>
    <t>河北省深州市社会救助基金会</t>
  </si>
  <si>
    <t>河北省保定市满城区社会救助基金会</t>
  </si>
  <si>
    <t>河北省故城县社会救助基金会</t>
  </si>
  <si>
    <t>河北省景县社会救助基金会</t>
  </si>
  <si>
    <t>河北省定兴县社会救助基金会</t>
  </si>
  <si>
    <t>河北省保定市清苑区社会救助基金会</t>
  </si>
  <si>
    <t>河北省登兰慈善基金会</t>
  </si>
  <si>
    <t>河北省衡水市枣强县社会救助基金会</t>
  </si>
  <si>
    <t>石家庄市慈善总会</t>
  </si>
  <si>
    <t>沧州市慈善总会</t>
  </si>
  <si>
    <t>邢台市慈善总会</t>
  </si>
  <si>
    <t>定州市慈善会</t>
  </si>
  <si>
    <t>黄骅市慈善总会</t>
  </si>
  <si>
    <t>宁晋县慈善总会</t>
  </si>
  <si>
    <t>河北雄安新区体育总会</t>
  </si>
  <si>
    <t>雄安新区教育发展基金会</t>
  </si>
  <si>
    <t>河北雄安新区社会救助基金会</t>
  </si>
  <si>
    <t>河北雄安新区生态环境保护协会</t>
  </si>
  <si>
    <t>河北雄安新区关爱退役军人基金会</t>
  </si>
  <si>
    <t>张家口市慈善总会</t>
  </si>
  <si>
    <t>蔚县慈善总会</t>
  </si>
  <si>
    <t>冀财税〔2021〕10号</t>
  </si>
  <si>
    <t>河北省财政厅河北省税务局河北省民政厅关于公布2020年度第二批公益性捐赠税前扣除资格社会团体名单的公告</t>
  </si>
  <si>
    <t>河北省凤瑞助学基金会</t>
  </si>
  <si>
    <t>河北省重生医疗救助基金会</t>
  </si>
  <si>
    <t>邯郸市紫山公益基金会</t>
  </si>
  <si>
    <t>河北昊兴公益基金会</t>
  </si>
  <si>
    <t>河北省乐仁慈善基金会</t>
  </si>
  <si>
    <t>河北省花与拾公益基金会</t>
  </si>
  <si>
    <t>河北省民联慈善基金会</t>
  </si>
  <si>
    <t>河北省宏新教育基金会</t>
  </si>
  <si>
    <t>河北省京海明珠慈善基金会</t>
  </si>
  <si>
    <t>河北省关爱退役军人基金会</t>
  </si>
  <si>
    <t>河北省石家庄市桥西区关爱退役军人基金会</t>
  </si>
  <si>
    <t>河北省石家庄市藁城区关爱退役军人基金会</t>
  </si>
  <si>
    <t>河北省石家庄市井陉矿区关爱退役军人基金会</t>
  </si>
  <si>
    <t>河北省高邑县关爱退役军人基金会</t>
  </si>
  <si>
    <t>河北省灵寿县关爱退役军人基金会</t>
  </si>
  <si>
    <t>河北省唐山市关爱退役军人基金会</t>
  </si>
  <si>
    <t>河北省唐山市曹妃甸区关爱退役军人基金会</t>
  </si>
  <si>
    <t>河北省唐山市开平区关爱退役军人基金会</t>
  </si>
  <si>
    <t>河北省唐山市路北区关爱退役军人基金会</t>
  </si>
  <si>
    <t>河北省乐亭县关爱退役军人基金会</t>
  </si>
  <si>
    <t>河北省昌黎县关爱退役军人基金会</t>
  </si>
  <si>
    <t>河北省邯郸市关爱退役军人基金会</t>
  </si>
  <si>
    <t>河北省邯郸市丛台区关爱退役军人基金会</t>
  </si>
  <si>
    <t>河北省广平县关爱退役军人基金会</t>
  </si>
  <si>
    <t>河北省磁县关爱退役军人基金会</t>
  </si>
  <si>
    <t>河北省成安县关爱退役军人基金会</t>
  </si>
  <si>
    <t>河北省邱县关爱退役军人基金会</t>
  </si>
  <si>
    <t>河北省邯郸经济技术开发区关爱退役军人基金会</t>
  </si>
  <si>
    <t>河北省邯郸冀南新区关爱退役军人基金会</t>
  </si>
  <si>
    <t>河北省邢台市关爱退役军人基金会</t>
  </si>
  <si>
    <t>河北省邢台市桥西区关爱退役军人基金会</t>
  </si>
  <si>
    <t>河北省邢台市桥东区关爱退役军人基金会</t>
  </si>
  <si>
    <t>河北省南宫市关爱退役军人基金会</t>
  </si>
  <si>
    <t>河北省沙河市关爱退役军人基金会</t>
  </si>
  <si>
    <t>河北省清河县关爱退役军人基金会</t>
  </si>
  <si>
    <t>河北省广宗县关爱退役军人基金会</t>
  </si>
  <si>
    <t>河北省宁晋县关爱退役军人基金会</t>
  </si>
  <si>
    <t>河北省平乡县关爱退役军人基金会</t>
  </si>
  <si>
    <t>河北省邢台经济开发区关爱退役军人基金会</t>
  </si>
  <si>
    <t>河北省保定市关爱退役军人基金会</t>
  </si>
  <si>
    <t>河北省保定市清苑区关爱退役军人基金会</t>
  </si>
  <si>
    <t>河北省望都县关爱退役军人基金会</t>
  </si>
  <si>
    <t>河北省涞水县关爱退役军人基金会</t>
  </si>
  <si>
    <t>河北省高阳县关爱退役军人基金会</t>
  </si>
  <si>
    <t>河北省张家口市关爱退役军人基金会</t>
  </si>
  <si>
    <t>河北省张家口市桥东区关爱退役军人基金会</t>
  </si>
  <si>
    <t>河北省张家口市桥西区关爱退役军人基金会</t>
  </si>
  <si>
    <t>河北省张家口市崇礼区关爱退役军人基金会</t>
  </si>
  <si>
    <t>河北省怀安县关爱退役军人基金会</t>
  </si>
  <si>
    <t>河北省蔚县关爱退役军人基金会</t>
  </si>
  <si>
    <t>河北省怀来县关爱退役军人基金会</t>
  </si>
  <si>
    <t>河北省康保县关爱退役军人基金会</t>
  </si>
  <si>
    <t>河北省阳原县关爱退役军人基金会</t>
  </si>
  <si>
    <t>河北省张北县关爱退役军人基金会</t>
  </si>
  <si>
    <t>河北省沽源县关爱退役军人基金会</t>
  </si>
  <si>
    <t>河北省涿鹿县关爱退役军人基金会</t>
  </si>
  <si>
    <t>河北省张家口经济开发区关爱退役军人基金会</t>
  </si>
  <si>
    <t>河北省承德市关爱退役军人基金会</t>
  </si>
  <si>
    <t>河北省承德市双滦区关爱退役军人基金会</t>
  </si>
  <si>
    <t>河北省承德县关爱退役军人基金会</t>
  </si>
  <si>
    <t>河北省滦平县关爱退役军人基金会</t>
  </si>
  <si>
    <t>河北省隆化县关爱退役军人基金会</t>
  </si>
  <si>
    <t>河北省兴隆县关爱退役军人基金会</t>
  </si>
  <si>
    <t>河北省丰宁满族自治县关爱退役军人基金会</t>
  </si>
  <si>
    <t>河北省宽城满族自治县关爱退役军人基金会</t>
  </si>
  <si>
    <t>河北省任丘市关爱退役军人基金会</t>
  </si>
  <si>
    <t>河北省河间市关爱退役军人基金会</t>
  </si>
  <si>
    <t>河北省黄骅市关爱退役军人基金会</t>
  </si>
  <si>
    <t>河北省肃宁县关爱退役军人基金会</t>
  </si>
  <si>
    <t>河北省沧县关爱退役军人基金会</t>
  </si>
  <si>
    <t>河北省青县关爱退役军人基金会</t>
  </si>
  <si>
    <t>河北省盐山县关爱退役军人基金会</t>
  </si>
  <si>
    <t>河北省献县关爱退役军人基金会</t>
  </si>
  <si>
    <t>河北省吴桥县关爱退役军人基金会</t>
  </si>
  <si>
    <t>河北省东光县关爱退役军人基金会</t>
  </si>
  <si>
    <t>河北省南皮县关爱退役军人基金会</t>
  </si>
  <si>
    <t>河北省孟村回族自治县关爱退役军人基金会</t>
  </si>
  <si>
    <t>河北省廊坊市关爱退役军人基金会</t>
  </si>
  <si>
    <t>河北省廊坊市安次区关爱退役军人基金会</t>
  </si>
  <si>
    <t>河北省廊坊市广阳区关爱退役军人基金会</t>
  </si>
  <si>
    <t>河北省三河市关爱退役军人基金会</t>
  </si>
  <si>
    <t>河北省固安县关爱退役军人基金会</t>
  </si>
  <si>
    <t>河北省大城县关爱退役军人基金会</t>
  </si>
  <si>
    <t>河北省永清县关爱退役军人基金会</t>
  </si>
  <si>
    <t>河北省文安县关爱退役军人基金会</t>
  </si>
  <si>
    <t>河北省衡水市关爱退役军人基金会</t>
  </si>
  <si>
    <t>河北省衡水市桃城区关爱退役军人基金会</t>
  </si>
  <si>
    <t>河北省深州市关爱退役军人基金会</t>
  </si>
  <si>
    <t>河北省景县关爱退役军人基金会</t>
  </si>
  <si>
    <t>河北省枣强县关爱退役军人基金会</t>
  </si>
  <si>
    <t>河北省饶阳县关爱退役军人基金会</t>
  </si>
  <si>
    <t>河北省安平县关爱退役军人基金会</t>
  </si>
  <si>
    <t>河北省武强县关爱退役军人基金会</t>
  </si>
  <si>
    <t>河北省武邑县关爱退役军人基金会</t>
  </si>
  <si>
    <t>河北省故城县关爱退役军人基金会</t>
  </si>
  <si>
    <t>河北省辛集市关爱退役军人基金会</t>
  </si>
  <si>
    <t>河北省社会救助基金会</t>
  </si>
  <si>
    <t>河北省石家庄市社会救助基金会</t>
  </si>
  <si>
    <t>河北省栾城区社会救助基金会</t>
  </si>
  <si>
    <t>河北省石家庄市鹿泉区社会救助基金会</t>
  </si>
  <si>
    <t>河北省晋州市社会救助基金会</t>
  </si>
  <si>
    <t>河北省元氏县社会救助基金会</t>
  </si>
  <si>
    <t>河北省灵寿县社会救助基金会</t>
  </si>
  <si>
    <t>河北省唐山市丰润区社会救助基金会</t>
  </si>
  <si>
    <t>河北省唐山市路北区社会救助基金会</t>
  </si>
  <si>
    <t>河北省唐山市古冶区社会救助基金会</t>
  </si>
  <si>
    <t>河北省唐山市玉田县社会救助基金会</t>
  </si>
  <si>
    <t>河北省唐山高新技术产业开发区社会救助基金会</t>
  </si>
  <si>
    <t>河北省邯郸市社会救助基金会</t>
  </si>
  <si>
    <t>河北省邯郸市永年区社会救助基金会</t>
  </si>
  <si>
    <t>河北省魏县社会救助基金会</t>
  </si>
  <si>
    <t>河北省临漳县社会救助基金会</t>
  </si>
  <si>
    <t>河北省邯郸经济技术开发区社会救助基金会</t>
  </si>
  <si>
    <t>河北省邢台市任泽区社会救助基金会</t>
  </si>
  <si>
    <t>河北省邢台市南和区社会救助基金会</t>
  </si>
  <si>
    <t>河北省新河县社会救助基金会</t>
  </si>
  <si>
    <t>河北省平乡县社会救助基金会</t>
  </si>
  <si>
    <t>河北省巨鹿县社会救助基金会</t>
  </si>
  <si>
    <t>河北省邢台经济开发区社会救助基金会</t>
  </si>
  <si>
    <t>河北省保定市徐水区社会救助基金会</t>
  </si>
  <si>
    <t>河北省望都县社会救助基金会</t>
  </si>
  <si>
    <t>河北省涞水县社会救助基金会</t>
  </si>
  <si>
    <t>河北省张家口市社会救助基金会</t>
  </si>
  <si>
    <t>河北省张家口市万全区社会救助基金会</t>
  </si>
  <si>
    <t>河北省张家口市桥西区社会救助基金会</t>
  </si>
  <si>
    <t>河北省张家口市下花园区社会救助基金会</t>
  </si>
  <si>
    <t>河北省张家口市桥东区社会救助基金会</t>
  </si>
  <si>
    <t>河北省张北县社会救助基金会</t>
  </si>
  <si>
    <t>河北省尚义县社会救助基金会</t>
  </si>
  <si>
    <t>河北省怀安县社会救助基金会</t>
  </si>
  <si>
    <t>河北省张家口市察北管理区社会救助基金会</t>
  </si>
  <si>
    <t>河北省承德市社会救助基金会</t>
  </si>
  <si>
    <t>河北省承德市双桥区社会救助基金会</t>
  </si>
  <si>
    <t>河北省平泉市社会救助基金会</t>
  </si>
  <si>
    <t>河北省隆化县社会救助基金会</t>
  </si>
  <si>
    <t>河北省兴隆县社会救助基金会</t>
  </si>
  <si>
    <t>河北省沧州市新华区社会救助基金会</t>
  </si>
  <si>
    <t>河北省泊头市社会救助基金会</t>
  </si>
  <si>
    <t>河北省河间市社会救助基金会</t>
  </si>
  <si>
    <t>河北省南皮县社会救助基金会</t>
  </si>
  <si>
    <t>河北省沧县社会救助基金会</t>
  </si>
  <si>
    <t>河北省东光县社会救助基金会</t>
  </si>
  <si>
    <t>河北省孟村回族自治县社会救助基金会</t>
  </si>
  <si>
    <t>河北省廊坊市社会救助基金会</t>
  </si>
  <si>
    <t>河北省廊坊市安次区社会救助基金会</t>
  </si>
  <si>
    <t>河北省霸州市社会救助基金会</t>
  </si>
  <si>
    <t>河北省固安县社会救助基金会</t>
  </si>
  <si>
    <t>河北省文安县社会救助基金会</t>
  </si>
  <si>
    <t>河北省大厂回族自治县社会救助基金会</t>
  </si>
  <si>
    <t>河北省衡水市冀州区社会救助基金会</t>
  </si>
  <si>
    <t>河北省衡水市桃城区社会救助基金会</t>
  </si>
  <si>
    <t>河北省阜城县社会救助基金会</t>
  </si>
  <si>
    <t>河北省安平县社会救助基金会</t>
  </si>
  <si>
    <t>河北省石家庄市裕华区社会救助基金会</t>
  </si>
  <si>
    <t>河北省石家庄市长安区社会救助基金会</t>
  </si>
  <si>
    <t>河北省石家庄市桥西区社会救助基金会</t>
  </si>
  <si>
    <t>河北省石家庄市新华区社会救助基金会</t>
  </si>
  <si>
    <t>河北省石家庄市藁城区社会救助基金会</t>
  </si>
  <si>
    <t>河北省石家庄市井陉矿区社会救助基金会</t>
  </si>
  <si>
    <t>河北省新乐市社会救助基金会</t>
  </si>
  <si>
    <t>河北省正定县社会救助基金会</t>
  </si>
  <si>
    <t>河北省行唐县社会救助基金会</t>
  </si>
  <si>
    <t>河北省深泽县社会救助基金会</t>
  </si>
  <si>
    <t>河北省高邑县社会救助基金会</t>
  </si>
  <si>
    <t>河北省赵县社会救助基金会</t>
  </si>
  <si>
    <t>河北省赞皇县社会救助基金会</t>
  </si>
  <si>
    <t>河北省平山县社会救助基金会</t>
  </si>
  <si>
    <t>河北省井陉县社会救助基金会</t>
  </si>
  <si>
    <t>河北省无极县社会救助基金会</t>
  </si>
  <si>
    <t>河北省唐山市社会救助基金会</t>
  </si>
  <si>
    <t>河北省唐山市丰南区社会救助基金会</t>
  </si>
  <si>
    <t>河北省唐山市路南区社会救助基金会</t>
  </si>
  <si>
    <t>河北省唐山市曹妃甸区社会救助基金会</t>
  </si>
  <si>
    <t>河北省唐山市开平区社会救助基金会</t>
  </si>
  <si>
    <t>河北省遵化市社会救助基金会</t>
  </si>
  <si>
    <t>河北省迁安市社会救助基金会</t>
  </si>
  <si>
    <t>河北省滦州市社会救助基金会</t>
  </si>
  <si>
    <t>河北省唐山市迁西县社会救助基金会</t>
  </si>
  <si>
    <t>河北省唐山市乐亭县社会救助基金会</t>
  </si>
  <si>
    <t>河北省唐山市滦南县社会救助基金会</t>
  </si>
  <si>
    <t>河北省秦皇岛市社会救助基金会</t>
  </si>
  <si>
    <t>河北省秦皇岛市抚宁区社会救助基金会</t>
  </si>
  <si>
    <t>河北省秦皇岛市北戴河区社会救助基金会</t>
  </si>
  <si>
    <t>河北省秦皇岛市山海关区社会救助基金会</t>
  </si>
  <si>
    <t>河北省昌黎县社会救助基金会</t>
  </si>
  <si>
    <t>河北省青龙满族自治县社会救助基金会</t>
  </si>
  <si>
    <t>河北省秦皇岛市北戴河新区社会救助基金会</t>
  </si>
  <si>
    <t>河北省邯郸市肥乡区社会救助基金会</t>
  </si>
  <si>
    <t>河北省邯郸市丛台区社会救助基金会</t>
  </si>
  <si>
    <t>河北省邯郸市复兴区社会救助基金会</t>
  </si>
  <si>
    <t>河北省邯郸市邯山区社会救助基金会</t>
  </si>
  <si>
    <t>河北省邯郸市峰峰矿区社会救助基金会</t>
  </si>
  <si>
    <t>河北省武安市社会救助基金会</t>
  </si>
  <si>
    <t>河北省大名县社会救助基金会</t>
  </si>
  <si>
    <t>河北省邱县社会救助基金会</t>
  </si>
  <si>
    <t>河北省成安县社会救助基金会</t>
  </si>
  <si>
    <t>河北省曲周县社会救助基金会</t>
  </si>
  <si>
    <t>河北省鸡泽县社会救助基金会</t>
  </si>
  <si>
    <t>河北省广平县社会救助基金会</t>
  </si>
  <si>
    <t>河北省馆陶县社会救助基金会</t>
  </si>
  <si>
    <t>河北省磁县社会救助基金会</t>
  </si>
  <si>
    <t>河北省邯郸冀南新区社会救助基金会</t>
  </si>
  <si>
    <t>河北省柏乡县社会救助基金会</t>
  </si>
  <si>
    <t>河北省保定市竞秀区社会救助基金会</t>
  </si>
  <si>
    <t>河北省高碑店市社会救助基金会</t>
  </si>
  <si>
    <t>河北省阜平县社会救助基金会</t>
  </si>
  <si>
    <t>河北省博野县社会救助基金会</t>
  </si>
  <si>
    <t>河北省蠡县社会救助基金会</t>
  </si>
  <si>
    <t>河北省顺平县社会救助基金会</t>
  </si>
  <si>
    <t>河北省易县社会救助基金会</t>
  </si>
  <si>
    <t>河北省唐县社会救助基金会</t>
  </si>
  <si>
    <t>河北省高阳县社会救助基金会</t>
  </si>
  <si>
    <t>河北省曲阳县社会救助基金会</t>
  </si>
  <si>
    <t>河北省保定白沟新城社会救助基金会</t>
  </si>
  <si>
    <t>河北省张家口市宣化区社会救助基金会</t>
  </si>
  <si>
    <t>河北省张家口市崇礼区社会救助基金会</t>
  </si>
  <si>
    <t>河北省怀来县社会救助基金会</t>
  </si>
  <si>
    <t>河北省蔚县社会救助基金会</t>
  </si>
  <si>
    <t>河北省康保县社会救助基金会</t>
  </si>
  <si>
    <t>河北省阳原县社会救助基金会</t>
  </si>
  <si>
    <t>河北省沽源县社会救助基金会</t>
  </si>
  <si>
    <t>河北省赤城县社会救助基金会</t>
  </si>
  <si>
    <t>河北省张家口市塞北管理区社会救助基金会</t>
  </si>
  <si>
    <t>河北省张家口经济开发区社会救助基金会</t>
  </si>
  <si>
    <t>河北省承德市双滦区社会救助基金会</t>
  </si>
  <si>
    <t>河北省承德市鹰手营子矿区社会救助基金会</t>
  </si>
  <si>
    <t>河北省承德县社会救助基金会</t>
  </si>
  <si>
    <t>河北省滦平县社会救助基金会</t>
  </si>
  <si>
    <t>河北省围场满族蒙古族自治县社会救助基金会</t>
  </si>
  <si>
    <t>河北省沧州市社会救助基金会</t>
  </si>
  <si>
    <t>河北省沧州市运河区社会救助基金会</t>
  </si>
  <si>
    <t>河北省黄骅市社会救助基金会</t>
  </si>
  <si>
    <t>河北省任丘市社会救助基金会</t>
  </si>
  <si>
    <t>河北省青县社会救助基金会</t>
  </si>
  <si>
    <t>河北省海兴县社会救助基金会</t>
  </si>
  <si>
    <t>河北省盐山县社会救助基金会</t>
  </si>
  <si>
    <t>河北省吴桥县社会救助基金会</t>
  </si>
  <si>
    <t>河北省肃宁县社会救助基金会</t>
  </si>
  <si>
    <t>河北省廊坊市广阳区社会救助基金会</t>
  </si>
  <si>
    <t>河北省三河市社会救助基金会</t>
  </si>
  <si>
    <t>河北省大城县社会救助基金会</t>
  </si>
  <si>
    <t>河北省永清县社会救助基金会</t>
  </si>
  <si>
    <t>河北省香河县社会救助基金</t>
  </si>
  <si>
    <t>河北省衡水市社会救助基金会</t>
  </si>
  <si>
    <t>河北省饶阳县社会救助基金会</t>
  </si>
  <si>
    <t>河北省辛集市社会救助基金会</t>
  </si>
  <si>
    <t>河北省邯郸市肥乡区关爱退役军人基金会</t>
  </si>
  <si>
    <t>河北省沧州市关爱退役军人基金会</t>
  </si>
  <si>
    <t>河北省沧州市运河区关爱退役军人基金会</t>
  </si>
  <si>
    <t>河北省海兴县关爱退役军人基金会</t>
  </si>
  <si>
    <t>河北雄安新区雄县关爱退役军人基金会</t>
  </si>
  <si>
    <t>河北雄安新区容城县关爱退役军人基金会</t>
  </si>
  <si>
    <t>河北雄安新区雄县社会救助基金会</t>
  </si>
  <si>
    <t>河北雄安新区容城县社会救助基金会</t>
  </si>
  <si>
    <t>邯郸市慈善总会</t>
  </si>
  <si>
    <t>邯山区慈善协会</t>
  </si>
  <si>
    <t>承德市慈善总会</t>
  </si>
  <si>
    <t>丰宁满族自治县慈善总会</t>
  </si>
  <si>
    <t>张家口市怀来爱心助学助困基金会</t>
  </si>
  <si>
    <t>赤城县慈善总会</t>
  </si>
  <si>
    <t>保定市爱心协会</t>
  </si>
  <si>
    <t>保定市金木慈善基金会</t>
  </si>
  <si>
    <t>定州市思源公益事业服务中心</t>
  </si>
  <si>
    <t>张家口经济开发区慈善总会</t>
  </si>
  <si>
    <t>滦平县慈善总会</t>
  </si>
  <si>
    <t>河北省保定国家高新区社会救助基金会</t>
  </si>
  <si>
    <t>冀财税〔2021〕15号</t>
  </si>
  <si>
    <t>河北省财政厅河北省税务局河北省民政厅关于公布2020年度第三批公益性捐赠税前扣除资格社会团体名单的公告</t>
  </si>
  <si>
    <t>河北省秦皇岛经济技术开发区社会救助基金会</t>
  </si>
  <si>
    <t>河北省涿鹿县社会救助基金会</t>
  </si>
  <si>
    <t>河北省博野县关爱退役军人基金会</t>
  </si>
  <si>
    <t>河北省大好河山慈善基金会</t>
  </si>
  <si>
    <t>河北省中普慈善基金会</t>
  </si>
  <si>
    <t>阜平县慈善协会</t>
  </si>
  <si>
    <t>冀财税〔2020〕50号</t>
  </si>
  <si>
    <t>河北省财政厅国家税务总局河北省税务局关于确认2020年度第二批群众团体公益性捐赠税前扣除资格的公告</t>
  </si>
  <si>
    <t>唐山市红十字廊坊市红十字会</t>
  </si>
  <si>
    <t>卢龙县十字会</t>
  </si>
  <si>
    <t>秦皇岛市北戴河区红十字会</t>
  </si>
  <si>
    <t>迁安市红十字会</t>
  </si>
  <si>
    <t>迁西县红十字会</t>
  </si>
  <si>
    <t>唐山市路北区红十字会</t>
  </si>
  <si>
    <t>唐山市丰润区红十字会</t>
  </si>
  <si>
    <t>唐山市丰南区红十字</t>
  </si>
  <si>
    <t>霸州市红十字会文安县红十字会</t>
  </si>
  <si>
    <t>固安县红十字会</t>
  </si>
  <si>
    <t>武邑县区十字会</t>
  </si>
  <si>
    <t>武强县红十字会</t>
  </si>
  <si>
    <t>河北省景县红十字会</t>
  </si>
  <si>
    <t>河北省归国华侨联合会</t>
  </si>
  <si>
    <t>一级领域</t>
  </si>
  <si>
    <t>第几行</t>
  </si>
  <si>
    <t>共几行</t>
  </si>
  <si>
    <t>一、电子信息</t>
  </si>
  <si>
    <t>二、生物与新医药</t>
  </si>
  <si>
    <t>三、航空航天</t>
  </si>
  <si>
    <t>四、新材料</t>
  </si>
  <si>
    <t>五、高技术服务</t>
  </si>
  <si>
    <t>六、新能源与节能</t>
  </si>
  <si>
    <t>七、资源与环境</t>
  </si>
  <si>
    <t>八、先进制造与自动化</t>
  </si>
  <si>
    <t>二级领域</t>
  </si>
  <si>
    <t>（一）软件</t>
  </si>
  <si>
    <t>（二）微电子技术</t>
  </si>
  <si>
    <t>（三）计算机产品及其网络应用技术</t>
  </si>
  <si>
    <t>（四）通信技术</t>
  </si>
  <si>
    <t>（五）广播影视技术</t>
  </si>
  <si>
    <t>（六）新型电子元器件</t>
  </si>
  <si>
    <t>（七）信息安全技术</t>
  </si>
  <si>
    <t>（八）智能交通和轨道交通技术</t>
  </si>
  <si>
    <t>（一）医药生物技术</t>
  </si>
  <si>
    <t>（二）中药、天然药物</t>
  </si>
  <si>
    <t>（三）化学药研发技术</t>
  </si>
  <si>
    <t>（四）药物新剂型与制剂创制技术</t>
  </si>
  <si>
    <t>（五）医疗仪器、设备与医学专用软件</t>
  </si>
  <si>
    <t>（六）轻工和化工生物技术</t>
  </si>
  <si>
    <t>（七）农业生物技术</t>
  </si>
  <si>
    <t>（一）航空技术</t>
  </si>
  <si>
    <t>（二）航天技术</t>
  </si>
  <si>
    <t>（一）金属材料</t>
  </si>
  <si>
    <t>（二）无机非金属材料</t>
  </si>
  <si>
    <t>（三）高分子材料</t>
  </si>
  <si>
    <t>（四）生物医用材料</t>
  </si>
  <si>
    <t>（五）精细和专用化学品</t>
  </si>
  <si>
    <t>（六）与文化艺术产业相关的新材料</t>
  </si>
  <si>
    <t>（一）研发与设计服务</t>
  </si>
  <si>
    <t>（二）检验检测认证与标准服务</t>
  </si>
  <si>
    <t>（三）信息技术服务</t>
  </si>
  <si>
    <t>（四）高技术专业化服务</t>
  </si>
  <si>
    <t>（五）知识产权与成果转化服务</t>
  </si>
  <si>
    <t>（六）电子商务与现代物流技术</t>
  </si>
  <si>
    <t>（七）城市管理与社会服务</t>
  </si>
  <si>
    <t>（八）文化创意产业支撑技术</t>
  </si>
  <si>
    <t>（一）可再生清洁能源</t>
  </si>
  <si>
    <t>（二）核能及氢能</t>
  </si>
  <si>
    <t>（三）新型高效能量转换与储存技术</t>
  </si>
  <si>
    <t>（四）高效节能技术</t>
  </si>
  <si>
    <t>（一）水污染控制与水资源利用技术</t>
  </si>
  <si>
    <t>（二）大气污染控制技术</t>
  </si>
  <si>
    <t>（三）固体废弃物处置与综合利用技术</t>
  </si>
  <si>
    <t>（四）物理性污染防治技术</t>
  </si>
  <si>
    <t>（五）环境监测及环境事故应急处理技术</t>
  </si>
  <si>
    <t>（六）生态环境建设与保护技术</t>
  </si>
  <si>
    <t>（七）清洁生产技术</t>
  </si>
  <si>
    <t>（八）资源勘查、高效开采与综合利用技术</t>
  </si>
  <si>
    <t>（一）工业生产过程控制系统</t>
  </si>
  <si>
    <t>（二）安全生产技术</t>
  </si>
  <si>
    <t>（三）高性能、智能化仪器仪表</t>
  </si>
  <si>
    <t>（四）先进制造工艺与装备</t>
  </si>
  <si>
    <t>（五）新型机械</t>
  </si>
  <si>
    <t>（六）电力系统与设备</t>
  </si>
  <si>
    <t>（七）汽车及轨道车辆相关技术</t>
  </si>
  <si>
    <t>（八）高技术船舶与海洋工程装备设计制造技术</t>
  </si>
  <si>
    <t>（九）传统文化产业改造技术</t>
  </si>
  <si>
    <t>三级领域</t>
  </si>
  <si>
    <t>1.基础软件</t>
  </si>
  <si>
    <t>2.嵌入式软件</t>
  </si>
  <si>
    <t>3.计算机辅助设计与辅助工程管理软件</t>
  </si>
  <si>
    <t>4.中文及多语种处理软件</t>
  </si>
  <si>
    <t>5.图形和图像处理软件</t>
  </si>
  <si>
    <t>6.地理信息系统（GIS）软件</t>
  </si>
  <si>
    <t>7.电子商务软件</t>
  </si>
  <si>
    <t>8.电子政务软件</t>
  </si>
  <si>
    <t>9.企业管理软件</t>
  </si>
  <si>
    <t>10.物联网应用软件</t>
  </si>
  <si>
    <t>11.云计算与移动互联网软件</t>
  </si>
  <si>
    <t>12.Web服务与集成软件</t>
  </si>
  <si>
    <t>1.集成电路设计技术</t>
  </si>
  <si>
    <t>2.集成电路产品设计技术</t>
  </si>
  <si>
    <t>3.集成电路封装技术</t>
  </si>
  <si>
    <t>4.集成电路测试技术</t>
  </si>
  <si>
    <t>5.集成电路芯片制造工艺技术</t>
  </si>
  <si>
    <t>6.集成光电子器件设计、制造与工艺技术</t>
  </si>
  <si>
    <t>1.计算机及终端设计与制造技术</t>
  </si>
  <si>
    <t>2.计算机外围设备设计与制造技术</t>
  </si>
  <si>
    <t>3.网络设备设计与制造技术</t>
  </si>
  <si>
    <t>4.网络应用技术</t>
  </si>
  <si>
    <t>1.通信网络技术</t>
  </si>
  <si>
    <t>2.光传输系统技术</t>
  </si>
  <si>
    <t>3.有线宽带接入系统技术</t>
  </si>
  <si>
    <t>4.移动通信系统技术</t>
  </si>
  <si>
    <t>5.宽带无线通信系统技术</t>
  </si>
  <si>
    <t>6.卫星通信系统技术</t>
  </si>
  <si>
    <t>7.微波通信系统技术</t>
  </si>
  <si>
    <t>8.物联网设备、部件及组网技术</t>
  </si>
  <si>
    <t>9.电信网络运营支撑管理技术</t>
  </si>
  <si>
    <t>10.电信网与互联网增值业务应用技术</t>
  </si>
  <si>
    <t>1.广播电视节目采编播系统技术</t>
  </si>
  <si>
    <t>2.广播电视业务集成与支撑系统技术</t>
  </si>
  <si>
    <t>3.有线传输与覆盖系统技术</t>
  </si>
  <si>
    <t>4.无线传输与覆盖系统技术</t>
  </si>
  <si>
    <t>5.广播电视监测监管、安全运行与维护系统技术</t>
  </si>
  <si>
    <t>6.数字电影系统技术</t>
  </si>
  <si>
    <t>7.数字电视终端技术</t>
  </si>
  <si>
    <t>8.专业视频应用服务平台技术</t>
  </si>
  <si>
    <t>9.音响、光盘技术</t>
  </si>
  <si>
    <t>1.半导体发光技术</t>
  </si>
  <si>
    <t>2.片式和集成无源元件</t>
  </si>
  <si>
    <t>3.大功率半导体器件</t>
  </si>
  <si>
    <t>4.专用特种器件</t>
  </si>
  <si>
    <t>5.敏感元器件与传感器</t>
  </si>
  <si>
    <t>6.中高档机电组件</t>
  </si>
  <si>
    <t>7.平板显示器件</t>
  </si>
  <si>
    <t>1.密码技术</t>
  </si>
  <si>
    <t>2.认证授权技术</t>
  </si>
  <si>
    <t>3.系统与软件安全技术</t>
  </si>
  <si>
    <t>4.网络与通信安全技术</t>
  </si>
  <si>
    <t>5.安全保密技术</t>
  </si>
  <si>
    <t>6.安全测评技术</t>
  </si>
  <si>
    <t>7.安全管理技术</t>
  </si>
  <si>
    <t>8.应用安全技术</t>
  </si>
  <si>
    <t>1.交通控制与管理技术</t>
  </si>
  <si>
    <t>2.交通基础信息采集、处理技术</t>
  </si>
  <si>
    <t>3.交通运输运营管理技术</t>
  </si>
  <si>
    <t>4.车、船载电子设备技术</t>
  </si>
  <si>
    <t>5.轨道交通车辆及运行保障技术</t>
  </si>
  <si>
    <t>6.轨道交通运营管理与服务技术</t>
  </si>
  <si>
    <t>1.新型疫苗</t>
  </si>
  <si>
    <t>2.生物治疗技术和基因工程药物</t>
  </si>
  <si>
    <t>3.快速生物检测技术</t>
  </si>
  <si>
    <t>4.生物大分子类药物研发技术</t>
  </si>
  <si>
    <t>5.天然药物生物合成制备技术</t>
  </si>
  <si>
    <t>6.生物分离介质、试剂、装置及相关检测技术</t>
  </si>
  <si>
    <t>1.中药资源可持续利用与生态保护技术</t>
  </si>
  <si>
    <t>2.创新药物研发技术</t>
  </si>
  <si>
    <t>3.中成药二次开发技术</t>
  </si>
  <si>
    <t>4.中药质控及有害物质检测技术</t>
  </si>
  <si>
    <t>1.创新药物技术</t>
  </si>
  <si>
    <t>2.手性药物创制技术</t>
  </si>
  <si>
    <t>3.晶型药物创制技术</t>
  </si>
  <si>
    <t>4.国家基本药物生产技术</t>
  </si>
  <si>
    <t>5.国家基本药物原料药和重要中间体的技术</t>
  </si>
  <si>
    <t>1.创新制剂技术</t>
  </si>
  <si>
    <t>2.新型给药制剂技术</t>
  </si>
  <si>
    <t>3.制剂新辅料开发及生产技术</t>
  </si>
  <si>
    <t>4.制药装备技术</t>
  </si>
  <si>
    <t>1.医学影像诊断技术</t>
  </si>
  <si>
    <t>2.新型治疗、急救与康复技术</t>
  </si>
  <si>
    <t>3.新型电生理检测和监护技术</t>
  </si>
  <si>
    <t>4.医学检验技术及新设备</t>
  </si>
  <si>
    <t>5.医学专用网络新型软件</t>
  </si>
  <si>
    <t>6.医用探测及射线计量检测技术</t>
  </si>
  <si>
    <t>1.高效工业酶制备与生物催化技术</t>
  </si>
  <si>
    <t>2.微生物发酵技术</t>
  </si>
  <si>
    <t>3.生物反应及分离技术</t>
  </si>
  <si>
    <t>4.天然产物有效成份的分离提取技术</t>
  </si>
  <si>
    <t>5.食品安全生产与评价技术</t>
  </si>
  <si>
    <t>6.食品安全检测技术</t>
  </si>
  <si>
    <t>1.农林植物优良新品种与优质高效安全生产技术</t>
  </si>
  <si>
    <t>2.畜禽水产优良新品种与健康养殖技术</t>
  </si>
  <si>
    <t>3.重大农林生物灾害与动物疫病防控技术</t>
  </si>
  <si>
    <t>4.现代农业装备与信息化技术</t>
  </si>
  <si>
    <t>5.农业面源和重金属污染农田综合防治与修复技术</t>
  </si>
  <si>
    <t>1.飞行器</t>
  </si>
  <si>
    <t>2.飞行器动力技术</t>
  </si>
  <si>
    <t>3.飞行器系统技术</t>
  </si>
  <si>
    <t>4.飞行器制造与材料技术</t>
  </si>
  <si>
    <t>5.空中管制技术</t>
  </si>
  <si>
    <t>6.民航及通用航空运行保障技术</t>
  </si>
  <si>
    <t>1.卫星总体技术</t>
  </si>
  <si>
    <t>2.运载火箭技术</t>
  </si>
  <si>
    <t>3.卫星平台技术</t>
  </si>
  <si>
    <t>4.卫星有效载荷技术</t>
  </si>
  <si>
    <t>5.航天测控技术</t>
  </si>
  <si>
    <t>6.航天电子与航天材料制造技术</t>
  </si>
  <si>
    <t>7.先进航天动力设计技术</t>
  </si>
  <si>
    <t>8.卫星应用技术</t>
  </si>
  <si>
    <t>1.精品钢材制备技术</t>
  </si>
  <si>
    <t>2.铝、铜、镁、钛合金清洁生产与深加工技术</t>
  </si>
  <si>
    <t>3.稀有、稀土金属精深产品制备技术</t>
  </si>
  <si>
    <t>4.纳米及粉末冶金新材料制备与应用技术</t>
  </si>
  <si>
    <t>5.金属及金属基复合新材料制备技术</t>
  </si>
  <si>
    <t>6.半导体新材料制备与应用技术</t>
  </si>
  <si>
    <t>7.电工、微电子和光电子新材料制备与应用技术</t>
  </si>
  <si>
    <t>8.超导、高效能电池等其它新材料制备与应用技术</t>
  </si>
  <si>
    <t>1.结构陶瓷及陶瓷基复合材料强化增韧技术</t>
  </si>
  <si>
    <t>2.功能陶瓷制备技术</t>
  </si>
  <si>
    <t>3.功能玻璃制备技术</t>
  </si>
  <si>
    <t>4.节能与新能源用材料制备技术</t>
  </si>
  <si>
    <t>5.环保及环境友好型材料技术</t>
  </si>
  <si>
    <t>1.新型功能高分子材料的制备及应用技术</t>
  </si>
  <si>
    <t>2.工程和特种工程塑料制备技术</t>
  </si>
  <si>
    <t>3.新型橡胶的合成技术及橡胶新材料制备技术</t>
  </si>
  <si>
    <t>4.新型纤维及复合材料制备技术</t>
  </si>
  <si>
    <t>5.高分子材料制备及循环再利用技术</t>
  </si>
  <si>
    <t>6.高分子材料的新型加工和应用技术</t>
  </si>
  <si>
    <t>1.介入治疗器具材料制备技术</t>
  </si>
  <si>
    <t>2.心脑血管外科用新型生物材料制备技术</t>
  </si>
  <si>
    <t>3.骨科内置物制备技术</t>
  </si>
  <si>
    <t>4.口腔材料制备技术</t>
  </si>
  <si>
    <t>5.组织工程用材料制备技术</t>
  </si>
  <si>
    <t>6.新型敷料和止血材料制备技术</t>
  </si>
  <si>
    <t>7.专用手术器械和材料制备技术</t>
  </si>
  <si>
    <t>8.其他新型医用材料及制备技术</t>
  </si>
  <si>
    <t>1.新型催化剂制备及应用技术</t>
  </si>
  <si>
    <t>2.电子化学品制备及应用技术</t>
  </si>
  <si>
    <t>3.超细功能材料制备及应用技术</t>
  </si>
  <si>
    <t>4.精细化学品制备及应用技术</t>
  </si>
  <si>
    <t>1.文化载体和介质新材料制备技术</t>
  </si>
  <si>
    <t>2.艺术专用新材料制备技术</t>
  </si>
  <si>
    <t>3.影视场景和舞台专用新材料的加工生产技术</t>
  </si>
  <si>
    <t>4.文化产品印刷新材料制备技术</t>
  </si>
  <si>
    <t>5.文物保护新材料制备技术</t>
  </si>
  <si>
    <t>1.研发服务</t>
  </si>
  <si>
    <t>2.设计服务</t>
  </si>
  <si>
    <t>1.检验检测认证技术</t>
  </si>
  <si>
    <t>2.标准化服务技术</t>
  </si>
  <si>
    <t>1.云计算服务技术</t>
  </si>
  <si>
    <t>2.数据服务技术</t>
  </si>
  <si>
    <t>3.其他信息服务技术</t>
  </si>
  <si>
    <t>1.电子商务技术</t>
  </si>
  <si>
    <t>2.物流与供应链管理技术</t>
  </si>
  <si>
    <t>1.智慧城市服务支撑技术</t>
  </si>
  <si>
    <t>2.互联网教育</t>
  </si>
  <si>
    <t>3.健康管理</t>
  </si>
  <si>
    <t>4.现代体育服务支撑技术</t>
  </si>
  <si>
    <t>1.创作、设计与制作技术</t>
  </si>
  <si>
    <t>2.传播与展示技术</t>
  </si>
  <si>
    <t>3.文化遗产发现与再利用技术</t>
  </si>
  <si>
    <t>4.运营与管理技术</t>
  </si>
  <si>
    <t>1.太阳能</t>
  </si>
  <si>
    <t>2.风能</t>
  </si>
  <si>
    <t>3.生物质能</t>
  </si>
  <si>
    <t>4.地热能、海洋能及运动能</t>
  </si>
  <si>
    <t>1.核能</t>
  </si>
  <si>
    <t>2.氢能</t>
  </si>
  <si>
    <t>1.高性能绿色电池（组）技术</t>
  </si>
  <si>
    <t>2.新型动力电池（组）与储能电池技术</t>
  </si>
  <si>
    <t>3.燃料电池技术</t>
  </si>
  <si>
    <t>4.超级电容器与热电转换技术</t>
  </si>
  <si>
    <t>1.工业节能技术</t>
  </si>
  <si>
    <t>2.能量回收利用技术</t>
  </si>
  <si>
    <t>3.蓄热式燃烧技术</t>
  </si>
  <si>
    <t>4.输配电系统优化技术</t>
  </si>
  <si>
    <t>5.高温热泵技术</t>
  </si>
  <si>
    <t>6.建筑节能技术</t>
  </si>
  <si>
    <t>7.能源系统管理、优化与控制技术</t>
  </si>
  <si>
    <t>8.节能监测技术</t>
  </si>
  <si>
    <t>1.城镇污水处理与资源化技术</t>
  </si>
  <si>
    <t>2.工业废水处理与资源化技术</t>
  </si>
  <si>
    <t>3.农业水污染控制技术</t>
  </si>
  <si>
    <t>4.流域水污染治理与富营养化综合控制技术</t>
  </si>
  <si>
    <t>5.节水与非常规水资源综合利用技术</t>
  </si>
  <si>
    <t>6.饮用水安全保障技术</t>
  </si>
  <si>
    <t>1.煤燃烧污染防治技术</t>
  </si>
  <si>
    <t>2.机动车排放控制技术</t>
  </si>
  <si>
    <t>3.工业炉窑污染防治技术</t>
  </si>
  <si>
    <t>4.工业有害废气控制技术</t>
  </si>
  <si>
    <t>5.有限空间空气污染防治技术</t>
  </si>
  <si>
    <t>1.危险固体废弃物处置技术</t>
  </si>
  <si>
    <t>2.工业固体废弃物综合利用技术</t>
  </si>
  <si>
    <t>3.生活垃圾处置与资源化技术</t>
  </si>
  <si>
    <t>4.建筑垃圾处置与资源化技术</t>
  </si>
  <si>
    <t>5.有机固体废物处理与资源化技术</t>
  </si>
  <si>
    <t>6.社会源固体废物处置与资源化技术</t>
  </si>
  <si>
    <t>1.噪声、振动污染防治技术</t>
  </si>
  <si>
    <t>2.核与辐射安全防治技术</t>
  </si>
  <si>
    <t>1.环境监测预警技术</t>
  </si>
  <si>
    <t>2.应急环境监测技术</t>
  </si>
  <si>
    <t>3.生态环境监测技术</t>
  </si>
  <si>
    <t>4.非常规污染物监测技术</t>
  </si>
  <si>
    <t>1.重污染行业生产过程中节水、减排及资源化关键技术</t>
  </si>
  <si>
    <t>2.清洁生产关键技术</t>
  </si>
  <si>
    <t>3.环保制造关键技术</t>
  </si>
  <si>
    <t>1.资源勘查开采技术</t>
  </si>
  <si>
    <t>2.提高矿产资源回收利用率的采矿、选矿技术</t>
  </si>
  <si>
    <t>3.伴生有价元素的分选提取技术</t>
  </si>
  <si>
    <t>4.低品位资源和尾矿资源综合利用技术</t>
  </si>
  <si>
    <t>5.放射性资源勘查开发技术</t>
  </si>
  <si>
    <t>6.放射性废物处理处置技术</t>
  </si>
  <si>
    <t>7.绿色矿山建设技术</t>
  </si>
  <si>
    <t>1.现场总线与工业以太网技术</t>
  </si>
  <si>
    <t>2.嵌入式系统技术</t>
  </si>
  <si>
    <t>3.新一代工业控制计算机技术</t>
  </si>
  <si>
    <t>4.制造执行系统（MES）技术</t>
  </si>
  <si>
    <t>5.工业生产过程综合自动化控制系统技术</t>
  </si>
  <si>
    <t>1.矿山安全生产技术</t>
  </si>
  <si>
    <t>2.危险化学品安全生产技术</t>
  </si>
  <si>
    <t>3.其它事故防治及处置技术</t>
  </si>
  <si>
    <t>1.新型传感器</t>
  </si>
  <si>
    <t>2.新型自动化仪器仪表</t>
  </si>
  <si>
    <t>3.科学分析仪器/检测仪器</t>
  </si>
  <si>
    <t>4.精确制造中的测控仪器仪表</t>
  </si>
  <si>
    <t>5.微机电系统技术</t>
  </si>
  <si>
    <t>1.高档数控装备与数控加工技术</t>
  </si>
  <si>
    <t>2.机器人</t>
  </si>
  <si>
    <t>3.智能装备驱动控制技术</t>
  </si>
  <si>
    <t>4.特种加工技术</t>
  </si>
  <si>
    <t>5.大规模集成电路制造相关技术</t>
  </si>
  <si>
    <t>6.增材制造技术</t>
  </si>
  <si>
    <t>7.高端装备再制造技术</t>
  </si>
  <si>
    <t>1.机械基础件及制造技术</t>
  </si>
  <si>
    <t>2.通用机械装备制造技术</t>
  </si>
  <si>
    <t>3.极端制造与专用机械装备制造技术</t>
  </si>
  <si>
    <t>4.纺织及其他行业专用设备制造技术</t>
  </si>
  <si>
    <t>1.发电与储能技术</t>
  </si>
  <si>
    <t>2.输电技术</t>
  </si>
  <si>
    <t>3.配电与用电技术</t>
  </si>
  <si>
    <t>4.变电技术</t>
  </si>
  <si>
    <t>5.系统仿真与自动化技术</t>
  </si>
  <si>
    <t>1.车用发动机及其相关技术</t>
  </si>
  <si>
    <t>2.汽车关键零部件技术</t>
  </si>
  <si>
    <t>3.节能与新能源汽车技术</t>
  </si>
  <si>
    <t>4.机动车及发动机先进设计、制造和测试平台技术</t>
  </si>
  <si>
    <t>5.轨道车辆及关键零部件技术</t>
  </si>
  <si>
    <t>1.高技术船舶设计制造技术</t>
  </si>
  <si>
    <t>2.海洋工程装备设计制造技术</t>
  </si>
  <si>
    <t>1.乐器制造技术</t>
  </si>
  <si>
    <t>2.印刷技术</t>
  </si>
  <si>
    <t>减免方式一</t>
  </si>
  <si>
    <t>领域</t>
  </si>
  <si>
    <t>__250</t>
  </si>
  <si>
    <t>__340</t>
  </si>
  <si>
    <t>减免一企业代码</t>
  </si>
  <si>
    <t>（一）高性能处理器和FRGA芯片</t>
  </si>
  <si>
    <t>（一）基础软件</t>
  </si>
  <si>
    <t>（二）存储芯片</t>
  </si>
  <si>
    <t>（二）研发设计类工业软件</t>
  </si>
  <si>
    <t>（三）智能传感器</t>
  </si>
  <si>
    <t>（三）生产控制类工业软件</t>
  </si>
  <si>
    <t>（四）工业、通信、汽车和安全芯片</t>
  </si>
  <si>
    <t>（四）新兴技术软件</t>
  </si>
  <si>
    <t>（五）EDA、IP和设计服务</t>
  </si>
  <si>
    <t>（五）信息安全案件</t>
  </si>
  <si>
    <t>（六）重点行业应用软件</t>
  </si>
  <si>
    <t>（七）经营管理类工业软件</t>
  </si>
  <si>
    <t>（八）公有云服务软件</t>
  </si>
  <si>
    <t>（九）嵌入式软件（软件收入比例不低于50%）</t>
  </si>
  <si>
    <t>减免方式二</t>
  </si>
  <si>
    <t>减免二企业代码</t>
  </si>
  <si>
    <t>减免代码</t>
  </si>
  <si>
    <r>
      <rPr>
        <sz val="8"/>
        <color rgb="FF000000"/>
        <rFont val="等线"/>
        <charset val="134"/>
      </rPr>
      <t>减免税额合计</t>
    </r>
  </si>
  <si>
    <r>
      <rPr>
        <sz val="8"/>
        <color rgb="FF000000"/>
        <rFont val="等线"/>
        <charset val="134"/>
      </rPr>
      <t>企业代码</t>
    </r>
  </si>
  <si>
    <r>
      <rPr>
        <sz val="8"/>
        <color rgb="FF000000"/>
        <rFont val="等线"/>
        <charset val="134"/>
      </rPr>
      <t>应纳税所得额</t>
    </r>
  </si>
  <si>
    <t>企业代码</t>
  </si>
  <si>
    <r>
      <rPr>
        <sz val="8"/>
        <color rgb="FF000000"/>
        <rFont val="等线"/>
        <charset val="134"/>
      </rPr>
      <t>减免代码组合</t>
    </r>
  </si>
  <si>
    <t>1101</t>
  </si>
  <si>
    <t>1102</t>
  </si>
  <si>
    <t>1201</t>
  </si>
  <si>
    <t>1202</t>
  </si>
  <si>
    <t>2101</t>
  </si>
  <si>
    <t>2102</t>
  </si>
  <si>
    <t>2201</t>
  </si>
  <si>
    <t>2202</t>
  </si>
  <si>
    <t>3001</t>
  </si>
  <si>
    <t>3002</t>
  </si>
  <si>
    <t>8001</t>
  </si>
  <si>
    <t>8002</t>
  </si>
  <si>
    <t>9001</t>
  </si>
  <si>
    <t>9002</t>
  </si>
  <si>
    <r>
      <rPr>
        <sz val="8"/>
        <color rgb="FF000000"/>
        <rFont val="等线"/>
        <charset val="134"/>
      </rPr>
      <t>减免代码</t>
    </r>
    <r>
      <rPr>
        <sz val="8"/>
        <color rgb="FF000000"/>
        <rFont val="Arial"/>
        <charset val="0"/>
      </rPr>
      <t>1</t>
    </r>
  </si>
  <si>
    <t>*</t>
  </si>
  <si>
    <r>
      <rPr>
        <sz val="8"/>
        <color rgb="FF000000"/>
        <rFont val="等线"/>
        <charset val="134"/>
      </rPr>
      <t>适用政策</t>
    </r>
  </si>
  <si>
    <r>
      <rPr>
        <sz val="8"/>
        <color rgb="FF000000"/>
        <rFont val="等线"/>
        <charset val="134"/>
      </rPr>
      <t>减免代码</t>
    </r>
    <r>
      <rPr>
        <sz val="8"/>
        <color rgb="FF000000"/>
        <rFont val="Arial"/>
        <charset val="0"/>
      </rPr>
      <t>1</t>
    </r>
    <r>
      <rPr>
        <sz val="8"/>
        <color rgb="FF000000"/>
        <rFont val="等线"/>
        <charset val="134"/>
      </rPr>
      <t>政策组合</t>
    </r>
  </si>
  <si>
    <r>
      <rPr>
        <sz val="8"/>
        <color rgb="FF000000"/>
        <rFont val="等线"/>
        <charset val="134"/>
      </rPr>
      <t>减免税额</t>
    </r>
  </si>
  <si>
    <t>软件、集成电路企业相关指标及标准</t>
  </si>
  <si>
    <t>项目</t>
  </si>
  <si>
    <t>表A107042行次</t>
  </si>
  <si>
    <t>集成电路生产企业</t>
  </si>
  <si>
    <t>集成电路设计企业</t>
  </si>
  <si>
    <t>软件企业</t>
  </si>
  <si>
    <t>集成电路封装测试企业</t>
  </si>
  <si>
    <t>集成电路材料企业</t>
  </si>
  <si>
    <t>集成电路装备企业</t>
  </si>
  <si>
    <t>线宽小于0.8微米</t>
  </si>
  <si>
    <t>线宽小于0.25微米</t>
  </si>
  <si>
    <t>投资额超过80亿元</t>
  </si>
  <si>
    <t>投资额超过150亿元</t>
  </si>
  <si>
    <t>线宽小于130纳米</t>
  </si>
  <si>
    <t>线宽小于65纳米</t>
  </si>
  <si>
    <t>线宽小于28纳米</t>
  </si>
  <si>
    <t>重点集成电路设计企业</t>
  </si>
  <si>
    <t>重点软件企业</t>
  </si>
  <si>
    <t>适用优惠政策</t>
  </si>
  <si>
    <t>原政策</t>
  </si>
  <si>
    <t>新政策</t>
  </si>
  <si>
    <t>企业政策代码组合</t>
  </si>
  <si>
    <t>优惠条件判断</t>
  </si>
  <si>
    <t>标准</t>
  </si>
  <si>
    <t>实际</t>
  </si>
  <si>
    <t>判断</t>
  </si>
  <si>
    <t>人员指标</t>
  </si>
  <si>
    <t>月平均职工数</t>
  </si>
  <si>
    <t>专/本科以上学历人员占月平均职工数比</t>
  </si>
  <si>
    <t>研发人员占月平均职工数比</t>
  </si>
  <si>
    <t>研发费用指标</t>
  </si>
  <si>
    <t>研发费用总额占营业收入比例</t>
  </si>
  <si>
    <t>境内研发费用占研发费用总额比例</t>
  </si>
  <si>
    <t>收入指标</t>
  </si>
  <si>
    <t>收入总额</t>
  </si>
  <si>
    <t>营业收入</t>
  </si>
  <si>
    <t>主表第1行</t>
  </si>
  <si>
    <t>符合条件的收入（金额）</t>
  </si>
  <si>
    <t>符合条件的收入占总收入比例</t>
  </si>
  <si>
    <t>符合条件的收入占营业收入比例</t>
  </si>
  <si>
    <t>自主设计、自主开发收入占总收入比例</t>
  </si>
  <si>
    <t>知识产权指标</t>
  </si>
  <si>
    <t>知识产权总数</t>
  </si>
  <si>
    <t>其中：发明专利</t>
  </si>
  <si>
    <t>其他指标</t>
  </si>
  <si>
    <t>应纳税所得额</t>
  </si>
  <si>
    <t>主表第23行</t>
  </si>
</sst>
</file>

<file path=xl/styles.xml><?xml version="1.0" encoding="utf-8"?>
<styleSheet xmlns="http://schemas.openxmlformats.org/spreadsheetml/2006/main">
  <numFmts count="8">
    <numFmt numFmtId="176" formatCode="#,##0.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7" formatCode="yyyy&quot;年&quot;m&quot;月&quot;d&quot;日&quot;;@"/>
    <numFmt numFmtId="178" formatCode="0_ "/>
    <numFmt numFmtId="179" formatCode="#,##0.00_ ;[Red]\-#,##0.00\ "/>
  </numFmts>
  <fonts count="80">
    <font>
      <sz val="10"/>
      <name val="Tahoma"/>
      <charset val="0"/>
    </font>
    <font>
      <sz val="8"/>
      <color rgb="FF000000"/>
      <name val="宋体"/>
      <charset val="134"/>
    </font>
    <font>
      <b/>
      <sz val="14"/>
      <color rgb="FF000000"/>
      <name val="宋体"/>
      <charset val="134"/>
    </font>
    <font>
      <sz val="8"/>
      <color rgb="FF000000"/>
      <name val="Arial"/>
      <charset val="0"/>
    </font>
    <font>
      <sz val="10"/>
      <color rgb="FF000000"/>
      <name val="Arial"/>
      <charset val="134"/>
    </font>
    <font>
      <sz val="10"/>
      <color rgb="FF000000"/>
      <name val="宋体"/>
      <charset val="134"/>
    </font>
    <font>
      <sz val="10"/>
      <name val="微软雅黑"/>
      <charset val="0"/>
    </font>
    <font>
      <b/>
      <sz val="14"/>
      <color rgb="FF000000"/>
      <name val="宋体"/>
      <charset val="0"/>
    </font>
    <font>
      <b/>
      <sz val="14"/>
      <name val="Tahoma"/>
      <charset val="0"/>
    </font>
    <font>
      <sz val="10"/>
      <color theme="1"/>
      <name val="微软雅黑"/>
      <charset val="134"/>
    </font>
    <font>
      <sz val="11"/>
      <name val="Tahoma"/>
      <charset val="0"/>
    </font>
    <font>
      <sz val="11"/>
      <name val="微软雅黑"/>
      <charset val="0"/>
    </font>
    <font>
      <b/>
      <sz val="14"/>
      <color theme="1"/>
      <name val="宋体"/>
      <charset val="134"/>
    </font>
    <font>
      <sz val="12"/>
      <color theme="1"/>
      <name val="宋体"/>
      <charset val="134"/>
    </font>
    <font>
      <sz val="12"/>
      <color theme="1"/>
      <name val="Arial"/>
      <charset val="134"/>
    </font>
    <font>
      <b/>
      <sz val="11"/>
      <color theme="1"/>
      <name val="宋体"/>
      <charset val="134"/>
    </font>
    <font>
      <sz val="11"/>
      <color theme="1"/>
      <name val="微软雅黑"/>
      <charset val="134"/>
    </font>
    <font>
      <sz val="11"/>
      <color rgb="FF0563C1"/>
      <name val="微软雅黑"/>
      <charset val="134"/>
    </font>
    <font>
      <u/>
      <sz val="11"/>
      <color rgb="FF800080"/>
      <name val="宋体"/>
      <charset val="0"/>
      <scheme val="minor"/>
    </font>
    <font>
      <u/>
      <sz val="11"/>
      <color rgb="FF0000FF"/>
      <name val="宋体"/>
      <charset val="0"/>
      <scheme val="minor"/>
    </font>
    <font>
      <u/>
      <sz val="11"/>
      <color rgb="FF0000FF"/>
      <name val="微软雅黑"/>
      <charset val="0"/>
    </font>
    <font>
      <b/>
      <sz val="11"/>
      <color theme="1"/>
      <name val="微软雅黑"/>
      <charset val="134"/>
    </font>
    <font>
      <sz val="11"/>
      <name val="微软雅黑"/>
      <charset val="134"/>
    </font>
    <font>
      <b/>
      <sz val="16"/>
      <color rgb="FF000000"/>
      <name val="宋体"/>
      <charset val="134"/>
    </font>
    <font>
      <b/>
      <sz val="10"/>
      <color rgb="FF000000"/>
      <name val="宋体"/>
      <charset val="134"/>
    </font>
    <font>
      <b/>
      <sz val="10"/>
      <color rgb="FF000000"/>
      <name val="Arial"/>
      <charset val="0"/>
    </font>
    <font>
      <b/>
      <sz val="10"/>
      <color rgb="FF000000"/>
      <name val="宋体"/>
      <charset val="0"/>
    </font>
    <font>
      <sz val="10"/>
      <color rgb="FF0563C1"/>
      <name val="宋体"/>
      <charset val="134"/>
    </font>
    <font>
      <sz val="10"/>
      <color indexed="20"/>
      <name val="宋体"/>
      <charset val="134"/>
    </font>
    <font>
      <sz val="10"/>
      <color rgb="FF0563C1"/>
      <name val="宋体"/>
      <charset val="0"/>
    </font>
    <font>
      <sz val="10"/>
      <color rgb="FF0563C1"/>
      <name val="Arial"/>
      <charset val="0"/>
    </font>
    <font>
      <sz val="10"/>
      <color rgb="FF000000"/>
      <name val="Arial"/>
      <charset val="0"/>
    </font>
    <font>
      <sz val="10"/>
      <color rgb="FF000000"/>
      <name val="宋体"/>
      <charset val="0"/>
    </font>
    <font>
      <sz val="10"/>
      <color theme="4"/>
      <name val="宋体"/>
      <charset val="0"/>
    </font>
    <font>
      <sz val="11"/>
      <color rgb="FF000000"/>
      <name val="宋体"/>
      <charset val="134"/>
    </font>
    <font>
      <b/>
      <sz val="11"/>
      <color indexed="63"/>
      <name val="宋体"/>
      <charset val="134"/>
    </font>
    <font>
      <sz val="11"/>
      <color theme="1"/>
      <name val="宋体"/>
      <charset val="0"/>
      <scheme val="minor"/>
    </font>
    <font>
      <i/>
      <sz val="11"/>
      <color indexed="23"/>
      <name val="宋体"/>
      <charset val="134"/>
    </font>
    <font>
      <i/>
      <sz val="11"/>
      <color rgb="FF7F7F7F"/>
      <name val="宋体"/>
      <charset val="0"/>
      <scheme val="minor"/>
    </font>
    <font>
      <sz val="11"/>
      <color rgb="FFFFFFFF"/>
      <name val="宋体"/>
      <charset val="134"/>
    </font>
    <font>
      <sz val="12"/>
      <color rgb="FF000000"/>
      <name val="宋体"/>
      <charset val="134"/>
    </font>
    <font>
      <b/>
      <sz val="11"/>
      <color indexed="52"/>
      <name val="宋体"/>
      <charset val="134"/>
    </font>
    <font>
      <sz val="11"/>
      <color indexed="10"/>
      <name val="宋体"/>
      <charset val="134"/>
    </font>
    <font>
      <sz val="11"/>
      <color rgb="FF3F3F76"/>
      <name val="宋体"/>
      <charset val="0"/>
      <scheme val="minor"/>
    </font>
    <font>
      <sz val="11"/>
      <color indexed="17"/>
      <name val="宋体"/>
      <charset val="134"/>
    </font>
    <font>
      <sz val="11"/>
      <color indexed="62"/>
      <name val="宋体"/>
      <charset val="134"/>
    </font>
    <font>
      <sz val="11"/>
      <color indexed="60"/>
      <name val="宋体"/>
      <charset val="134"/>
    </font>
    <font>
      <sz val="11"/>
      <color indexed="52"/>
      <name val="宋体"/>
      <charset val="134"/>
    </font>
    <font>
      <u/>
      <sz val="10"/>
      <color rgb="FF0563C1"/>
      <name val="Arial"/>
      <charset val="0"/>
    </font>
    <font>
      <u/>
      <sz val="10"/>
      <color indexed="12"/>
      <name val="宋体"/>
      <charset val="134"/>
    </font>
    <font>
      <sz val="11"/>
      <color rgb="FFFA7D0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sz val="11"/>
      <color theme="1"/>
      <name val="宋体"/>
      <charset val="134"/>
      <scheme val="minor"/>
    </font>
    <font>
      <b/>
      <sz val="11"/>
      <color theme="1"/>
      <name val="宋体"/>
      <charset val="0"/>
      <scheme val="minor"/>
    </font>
    <font>
      <sz val="11"/>
      <color indexed="20"/>
      <name val="宋体"/>
      <charset val="134"/>
    </font>
    <font>
      <b/>
      <sz val="11"/>
      <color theme="3"/>
      <name val="宋体"/>
      <charset val="134"/>
      <scheme val="minor"/>
    </font>
    <font>
      <b/>
      <sz val="18"/>
      <color indexed="56"/>
      <name val="宋体"/>
      <charset val="134"/>
    </font>
    <font>
      <b/>
      <sz val="18"/>
      <color theme="3"/>
      <name val="宋体"/>
      <charset val="134"/>
      <scheme val="minor"/>
    </font>
    <font>
      <b/>
      <sz val="13"/>
      <color theme="3"/>
      <name val="宋体"/>
      <charset val="134"/>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1"/>
      <color rgb="FF9C6500"/>
      <name val="宋体"/>
      <charset val="0"/>
      <scheme val="minor"/>
    </font>
    <font>
      <b/>
      <sz val="11"/>
      <color indexed="9"/>
      <name val="宋体"/>
      <charset val="134"/>
    </font>
    <font>
      <b/>
      <sz val="11"/>
      <color indexed="56"/>
      <name val="宋体"/>
      <charset val="134"/>
    </font>
    <font>
      <b/>
      <sz val="11"/>
      <color rgb="FF000000"/>
      <name val="宋体"/>
      <charset val="134"/>
    </font>
    <font>
      <b/>
      <sz val="15"/>
      <color indexed="56"/>
      <name val="宋体"/>
      <charset val="134"/>
    </font>
    <font>
      <b/>
      <sz val="13"/>
      <color indexed="56"/>
      <name val="宋体"/>
      <charset val="134"/>
    </font>
    <font>
      <sz val="8"/>
      <color rgb="FF000000"/>
      <name val="等线"/>
      <charset val="134"/>
    </font>
    <font>
      <b/>
      <sz val="11"/>
      <color theme="1"/>
      <name val="Calibri"/>
      <charset val="134"/>
    </font>
    <font>
      <sz val="11"/>
      <color rgb="FF0563C1"/>
      <name val="Arial"/>
      <charset val="134"/>
    </font>
    <font>
      <sz val="11"/>
      <color theme="1"/>
      <name val="宋体"/>
      <charset val="134"/>
    </font>
    <font>
      <sz val="10"/>
      <color indexed="20"/>
      <name val="Arial"/>
      <charset val="0"/>
    </font>
    <font>
      <sz val="10"/>
      <color rgb="FF800080"/>
      <name val="Arial"/>
      <charset val="134"/>
    </font>
    <font>
      <sz val="10"/>
      <color rgb="FF800080"/>
      <name val="宋体"/>
      <charset val="134"/>
    </font>
    <font>
      <sz val="10"/>
      <color theme="4"/>
      <name val="Arial"/>
      <charset val="0"/>
    </font>
  </fonts>
  <fills count="63">
    <fill>
      <patternFill patternType="none"/>
    </fill>
    <fill>
      <patternFill patternType="gray125"/>
    </fill>
    <fill>
      <patternFill patternType="solid">
        <fgColor theme="0" tint="-0.14996795556505"/>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8"/>
        <bgColor rgb="FF000000"/>
      </patternFill>
    </fill>
    <fill>
      <patternFill patternType="solid">
        <fgColor theme="4" tint="0.6"/>
        <bgColor indexed="64"/>
      </patternFill>
    </fill>
    <fill>
      <patternFill patternType="solid">
        <fgColor theme="0"/>
        <bgColor rgb="FF000000"/>
      </patternFill>
    </fill>
    <fill>
      <patternFill patternType="solid">
        <fgColor indexed="44"/>
        <bgColor indexed="64"/>
      </patternFill>
    </fill>
    <fill>
      <patternFill patternType="solid">
        <fgColor indexed="22"/>
        <bgColor indexed="64"/>
      </patternFill>
    </fill>
    <fill>
      <patternFill patternType="solid">
        <fgColor theme="6" tint="0.799981688894314"/>
        <bgColor indexed="64"/>
      </patternFill>
    </fill>
    <fill>
      <patternFill patternType="solid">
        <fgColor theme="5" tint="0.399945066682943"/>
        <bgColor indexed="64"/>
      </patternFill>
    </fill>
    <fill>
      <patternFill patternType="solid">
        <fgColor indexed="52"/>
        <bgColor indexed="64"/>
      </patternFill>
    </fill>
    <fill>
      <patternFill patternType="solid">
        <fgColor indexed="53"/>
        <bgColor indexed="64"/>
      </patternFill>
    </fill>
    <fill>
      <patternFill patternType="solid">
        <fgColor indexed="45"/>
        <bgColor indexed="64"/>
      </patternFill>
    </fill>
    <fill>
      <patternFill patternType="solid">
        <fgColor indexed="42"/>
        <bgColor indexed="64"/>
      </patternFill>
    </fill>
    <fill>
      <patternFill patternType="solid">
        <fgColor indexed="26"/>
        <bgColor indexed="64"/>
      </patternFill>
    </fill>
    <fill>
      <patternFill patternType="solid">
        <fgColor rgb="FFFFCC99"/>
        <bgColor indexed="64"/>
      </patternFill>
    </fill>
    <fill>
      <patternFill patternType="solid">
        <fgColor indexed="49"/>
        <bgColor indexed="64"/>
      </patternFill>
    </fill>
    <fill>
      <patternFill patternType="solid">
        <fgColor indexed="10"/>
        <bgColor indexed="64"/>
      </patternFill>
    </fill>
    <fill>
      <patternFill patternType="solid">
        <fgColor indexed="47"/>
        <bgColor indexed="64"/>
      </patternFill>
    </fill>
    <fill>
      <patternFill patternType="solid">
        <fgColor theme="6" tint="0.599993896298105"/>
        <bgColor indexed="64"/>
      </patternFill>
    </fill>
    <fill>
      <patternFill patternType="solid">
        <fgColor indexed="43"/>
        <bgColor indexed="64"/>
      </patternFill>
    </fill>
    <fill>
      <patternFill patternType="solid">
        <fgColor indexed="27"/>
        <bgColor indexed="64"/>
      </patternFill>
    </fill>
    <fill>
      <patternFill patternType="solid">
        <fgColor indexed="29"/>
        <bgColor indexed="64"/>
      </patternFill>
    </fill>
    <fill>
      <patternFill patternType="solid">
        <fgColor indexed="36"/>
        <bgColor indexed="64"/>
      </patternFill>
    </fill>
    <fill>
      <patternFill patternType="solid">
        <fgColor indexed="51"/>
        <bgColor indexed="64"/>
      </patternFill>
    </fill>
    <fill>
      <patternFill patternType="solid">
        <fgColor rgb="FFFFC7CE"/>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indexed="46"/>
        <bgColor indexed="64"/>
      </patternFill>
    </fill>
    <fill>
      <patternFill patternType="solid">
        <fgColor indexed="9"/>
        <bgColor indexed="64"/>
      </patternFill>
    </fill>
    <fill>
      <patternFill patternType="solid">
        <fgColor rgb="FFFFFFCC"/>
        <bgColor indexed="64"/>
      </patternFill>
    </fill>
    <fill>
      <patternFill patternType="solid">
        <fgColor theme="5" tint="0.399975585192419"/>
        <bgColor indexed="64"/>
      </patternFill>
    </fill>
    <fill>
      <patternFill patternType="solid">
        <fgColor indexed="11"/>
        <bgColor indexed="64"/>
      </patternFill>
    </fill>
    <fill>
      <patternFill patternType="solid">
        <fgColor indexed="31"/>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indexed="62"/>
        <bgColor indexed="64"/>
      </patternFill>
    </fill>
    <fill>
      <patternFill patternType="solid">
        <fgColor rgb="FFA5A5A5"/>
        <bgColor indexed="64"/>
      </patternFill>
    </fill>
    <fill>
      <patternFill patternType="solid">
        <fgColor rgb="FFFFEB9C"/>
        <bgColor indexed="64"/>
      </patternFill>
    </fill>
    <fill>
      <patternFill patternType="solid">
        <fgColor theme="8" tint="0.799981688894314"/>
        <bgColor indexed="64"/>
      </patternFill>
    </fill>
    <fill>
      <patternFill patternType="solid">
        <fgColor indexed="55"/>
        <bgColor indexed="64"/>
      </patternFill>
    </fill>
    <fill>
      <patternFill patternType="solid">
        <fgColor theme="4"/>
        <bgColor indexed="64"/>
      </patternFill>
    </fill>
    <fill>
      <patternFill patternType="solid">
        <fgColor theme="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indexed="57"/>
        <bgColor indexed="64"/>
      </patternFill>
    </fill>
    <fill>
      <patternFill patternType="solid">
        <fgColor theme="9" tint="0.399975585192419"/>
        <bgColor indexed="64"/>
      </patternFill>
    </fill>
    <fill>
      <patternFill patternType="solid">
        <fgColor indexed="30"/>
        <bgColor indexed="64"/>
      </patternFill>
    </fill>
    <fill>
      <patternFill patternType="solid">
        <fgColor theme="5" tint="0.399731437116611"/>
        <bgColor indexed="64"/>
      </patternFill>
    </fill>
  </fills>
  <borders count="7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thin">
        <color auto="1"/>
      </left>
      <right/>
      <top style="medium">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medium">
        <color auto="1"/>
      </right>
      <top/>
      <bottom/>
      <diagonal/>
    </border>
    <border>
      <left/>
      <right style="thin">
        <color auto="1"/>
      </right>
      <top/>
      <bottom/>
      <diagonal/>
    </border>
    <border>
      <left/>
      <right style="thin">
        <color auto="1"/>
      </right>
      <top style="thin">
        <color auto="1"/>
      </top>
      <bottom/>
      <diagonal/>
    </border>
    <border>
      <left style="medium">
        <color auto="1"/>
      </left>
      <right/>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rgb="FF7F7F7F"/>
      </left>
      <right style="thin">
        <color rgb="FF7F7F7F"/>
      </right>
      <top style="thin">
        <color rgb="FF7F7F7F"/>
      </top>
      <bottom style="thin">
        <color rgb="FF7F7F7F"/>
      </bottom>
      <diagonal/>
    </border>
    <border>
      <left/>
      <right/>
      <top/>
      <bottom style="double">
        <color indexed="5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s>
  <cellStyleXfs count="545">
    <xf numFmtId="0" fontId="0" fillId="0" borderId="0"/>
    <xf numFmtId="42" fontId="0" fillId="0" borderId="0" applyFont="0" applyAlignment="0" applyProtection="0"/>
    <xf numFmtId="44" fontId="0" fillId="0" borderId="0" applyFont="0" applyAlignment="0" applyProtection="0"/>
    <xf numFmtId="0" fontId="39" fillId="11" borderId="0" applyNumberFormat="0" applyAlignment="0" applyProtection="0">
      <alignment vertical="center"/>
    </xf>
    <xf numFmtId="0" fontId="40" fillId="0" borderId="0">
      <alignment vertical="center"/>
    </xf>
    <xf numFmtId="0" fontId="39" fillId="19" borderId="0" applyNumberFormat="0" applyAlignment="0" applyProtection="0">
      <alignment vertical="center"/>
    </xf>
    <xf numFmtId="0" fontId="43" fillId="17" borderId="58" applyNumberFormat="0" applyAlignment="0" applyProtection="0">
      <alignment vertical="center"/>
    </xf>
    <xf numFmtId="0" fontId="36" fillId="10" borderId="0" applyNumberFormat="0" applyBorder="0" applyAlignment="0" applyProtection="0">
      <alignment vertical="center"/>
    </xf>
    <xf numFmtId="0" fontId="35" fillId="9" borderId="55" applyNumberFormat="0" applyAlignment="0" applyProtection="0">
      <alignment vertical="center"/>
    </xf>
    <xf numFmtId="41" fontId="0" fillId="0" borderId="0" applyFont="0" applyAlignment="0" applyProtection="0"/>
    <xf numFmtId="0" fontId="48" fillId="0" borderId="0" applyNumberFormat="0" applyAlignment="0" applyProtection="0">
      <alignment vertical="center"/>
    </xf>
    <xf numFmtId="0" fontId="36" fillId="21" borderId="0" applyNumberFormat="0" applyBorder="0" applyAlignment="0" applyProtection="0">
      <alignment vertical="center"/>
    </xf>
    <xf numFmtId="0" fontId="41" fillId="9" borderId="56" applyNumberFormat="0" applyAlignment="0" applyProtection="0">
      <alignment vertical="center"/>
    </xf>
    <xf numFmtId="0" fontId="51" fillId="27" borderId="0" applyNumberFormat="0" applyBorder="0" applyAlignment="0" applyProtection="0">
      <alignment vertical="center"/>
    </xf>
    <xf numFmtId="43" fontId="0" fillId="0" borderId="0" applyFont="0" applyAlignment="0" applyProtection="0"/>
    <xf numFmtId="0" fontId="19" fillId="0" borderId="0" applyNumberFormat="0" applyFill="0" applyBorder="0" applyAlignment="0" applyProtection="0">
      <alignment vertical="center"/>
    </xf>
    <xf numFmtId="0" fontId="39" fillId="12" borderId="0" applyNumberFormat="0" applyAlignment="0" applyProtection="0">
      <alignment vertical="center"/>
    </xf>
    <xf numFmtId="0" fontId="52" fillId="31" borderId="0" applyNumberFormat="0" applyBorder="0" applyAlignment="0" applyProtection="0">
      <alignment vertical="center"/>
    </xf>
    <xf numFmtId="9" fontId="0" fillId="0" borderId="0" applyFont="0" applyAlignment="0" applyProtection="0"/>
    <xf numFmtId="0" fontId="34" fillId="33" borderId="0" applyNumberFormat="0" applyAlignment="0" applyProtection="0">
      <alignment vertical="center"/>
    </xf>
    <xf numFmtId="0" fontId="18" fillId="0" borderId="0" applyNumberFormat="0" applyFill="0" applyBorder="0" applyAlignment="0" applyProtection="0">
      <alignment vertical="center"/>
    </xf>
    <xf numFmtId="0" fontId="39" fillId="8" borderId="0" applyNumberFormat="0" applyAlignment="0" applyProtection="0">
      <alignment vertical="center"/>
    </xf>
    <xf numFmtId="0" fontId="34" fillId="14" borderId="0" applyNumberFormat="0" applyAlignment="0" applyProtection="0">
      <alignment vertical="center"/>
    </xf>
    <xf numFmtId="0" fontId="39" fillId="24" borderId="0" applyNumberFormat="0" applyAlignment="0" applyProtection="0">
      <alignment vertical="center"/>
    </xf>
    <xf numFmtId="0" fontId="40" fillId="0" borderId="0">
      <alignment vertical="center"/>
    </xf>
    <xf numFmtId="0" fontId="56" fillId="34" borderId="63" applyNumberFormat="0" applyFont="0" applyAlignment="0" applyProtection="0">
      <alignment vertical="center"/>
    </xf>
    <xf numFmtId="0" fontId="34" fillId="9" borderId="0" applyNumberFormat="0" applyAlignment="0" applyProtection="0">
      <alignment vertical="center"/>
    </xf>
    <xf numFmtId="0" fontId="34" fillId="0" borderId="0">
      <alignment vertical="center"/>
    </xf>
    <xf numFmtId="0" fontId="52" fillId="35" borderId="0" applyNumberFormat="0" applyBorder="0" applyAlignment="0" applyProtection="0">
      <alignment vertical="center"/>
    </xf>
    <xf numFmtId="0" fontId="34" fillId="37" borderId="0" applyNumberFormat="0" applyAlignment="0" applyProtection="0">
      <alignment vertical="center"/>
    </xf>
    <xf numFmtId="0" fontId="39" fillId="18" borderId="0" applyNumberFormat="0" applyAlignment="0" applyProtection="0">
      <alignment vertical="center"/>
    </xf>
    <xf numFmtId="0" fontId="59" fillId="0" borderId="0" applyNumberFormat="0" applyFill="0" applyBorder="0" applyAlignment="0" applyProtection="0">
      <alignment vertical="center"/>
    </xf>
    <xf numFmtId="0" fontId="37" fillId="0" borderId="0" applyNumberFormat="0" applyAlignment="0" applyProtection="0">
      <alignment vertical="center"/>
    </xf>
    <xf numFmtId="0" fontId="54" fillId="0" borderId="0" applyNumberFormat="0" applyFill="0" applyBorder="0" applyAlignment="0" applyProtection="0">
      <alignment vertical="center"/>
    </xf>
    <xf numFmtId="0" fontId="5" fillId="16" borderId="57" applyNumberFormat="0" applyFont="0" applyAlignment="0" applyProtection="0">
      <alignment vertical="center"/>
    </xf>
    <xf numFmtId="0" fontId="61" fillId="0" borderId="0" applyNumberFormat="0" applyFill="0" applyBorder="0" applyAlignment="0" applyProtection="0">
      <alignment vertical="center"/>
    </xf>
    <xf numFmtId="0" fontId="37" fillId="0" borderId="0" applyNumberFormat="0" applyAlignment="0" applyProtection="0">
      <alignment vertical="center"/>
    </xf>
    <xf numFmtId="0" fontId="44" fillId="15" borderId="0" applyNumberFormat="0" applyAlignment="0" applyProtection="0">
      <alignment vertical="center"/>
    </xf>
    <xf numFmtId="0" fontId="40" fillId="0" borderId="0">
      <alignment vertical="center"/>
    </xf>
    <xf numFmtId="0" fontId="39" fillId="24" borderId="0" applyNumberFormat="0" applyAlignment="0" applyProtection="0">
      <alignment vertical="center"/>
    </xf>
    <xf numFmtId="0" fontId="38" fillId="0" borderId="0" applyNumberFormat="0" applyFill="0" applyBorder="0" applyAlignment="0" applyProtection="0">
      <alignment vertical="center"/>
    </xf>
    <xf numFmtId="0" fontId="55" fillId="0" borderId="62" applyNumberFormat="0" applyFill="0" applyAlignment="0" applyProtection="0">
      <alignment vertical="center"/>
    </xf>
    <xf numFmtId="0" fontId="62" fillId="0" borderId="62" applyNumberFormat="0" applyFill="0" applyAlignment="0" applyProtection="0">
      <alignment vertical="center"/>
    </xf>
    <xf numFmtId="0" fontId="37" fillId="0" borderId="0" applyNumberFormat="0" applyAlignment="0" applyProtection="0">
      <alignment vertical="center"/>
    </xf>
    <xf numFmtId="0" fontId="40" fillId="0" borderId="0">
      <alignment vertical="center"/>
    </xf>
    <xf numFmtId="0" fontId="44" fillId="15" borderId="0" applyNumberFormat="0" applyAlignment="0" applyProtection="0">
      <alignment vertical="center"/>
    </xf>
    <xf numFmtId="0" fontId="34" fillId="8" borderId="0" applyNumberFormat="0" applyAlignment="0" applyProtection="0">
      <alignment vertical="center"/>
    </xf>
    <xf numFmtId="0" fontId="34" fillId="9" borderId="0" applyNumberFormat="0" applyAlignment="0" applyProtection="0">
      <alignment vertical="center"/>
    </xf>
    <xf numFmtId="0" fontId="52" fillId="39" borderId="0" applyNumberFormat="0" applyBorder="0" applyAlignment="0" applyProtection="0">
      <alignment vertical="center"/>
    </xf>
    <xf numFmtId="0" fontId="59" fillId="0" borderId="65" applyNumberFormat="0" applyFill="0" applyAlignment="0" applyProtection="0">
      <alignment vertical="center"/>
    </xf>
    <xf numFmtId="0" fontId="52" fillId="30" borderId="0" applyNumberFormat="0" applyBorder="0" applyAlignment="0" applyProtection="0">
      <alignment vertical="center"/>
    </xf>
    <xf numFmtId="0" fontId="53" fillId="29" borderId="61" applyNumberFormat="0" applyAlignment="0" applyProtection="0">
      <alignment vertical="center"/>
    </xf>
    <xf numFmtId="0" fontId="63" fillId="29" borderId="58" applyNumberFormat="0" applyAlignment="0" applyProtection="0">
      <alignment vertical="center"/>
    </xf>
    <xf numFmtId="0" fontId="34" fillId="32" borderId="0" applyNumberFormat="0" applyAlignment="0" applyProtection="0">
      <alignment vertical="center"/>
    </xf>
    <xf numFmtId="0" fontId="65" fillId="42" borderId="66" applyNumberFormat="0" applyAlignment="0" applyProtection="0">
      <alignment vertical="center"/>
    </xf>
    <xf numFmtId="0" fontId="34" fillId="23" borderId="0" applyNumberFormat="0" applyAlignment="0" applyProtection="0">
      <alignment vertical="center"/>
    </xf>
    <xf numFmtId="0" fontId="41" fillId="9" borderId="56" applyNumberFormat="0" applyAlignment="0" applyProtection="0">
      <alignment vertical="center"/>
    </xf>
    <xf numFmtId="0" fontId="36" fillId="38" borderId="0" applyNumberFormat="0" applyBorder="0" applyAlignment="0" applyProtection="0">
      <alignment vertical="center"/>
    </xf>
    <xf numFmtId="0" fontId="52" fillId="28" borderId="0" applyNumberFormat="0" applyBorder="0" applyAlignment="0" applyProtection="0">
      <alignment vertical="center"/>
    </xf>
    <xf numFmtId="0" fontId="34" fillId="8" borderId="0" applyNumberFormat="0" applyAlignment="0" applyProtection="0">
      <alignment vertical="center"/>
    </xf>
    <xf numFmtId="0" fontId="50" fillId="0" borderId="60" applyNumberFormat="0" applyFill="0" applyAlignment="0" applyProtection="0">
      <alignment vertical="center"/>
    </xf>
    <xf numFmtId="0" fontId="57" fillId="0" borderId="64" applyNumberFormat="0" applyFill="0" applyAlignment="0" applyProtection="0">
      <alignment vertical="center"/>
    </xf>
    <xf numFmtId="0" fontId="64" fillId="40" borderId="0" applyNumberFormat="0" applyBorder="0" applyAlignment="0" applyProtection="0">
      <alignment vertical="center"/>
    </xf>
    <xf numFmtId="0" fontId="58" fillId="14" borderId="0" applyNumberFormat="0" applyAlignment="0" applyProtection="0">
      <alignment vertical="center"/>
    </xf>
    <xf numFmtId="0" fontId="66" fillId="43" borderId="0" applyNumberFormat="0" applyBorder="0" applyAlignment="0" applyProtection="0">
      <alignment vertical="center"/>
    </xf>
    <xf numFmtId="0" fontId="44" fillId="15" borderId="0" applyNumberFormat="0" applyAlignment="0" applyProtection="0">
      <alignment vertical="center"/>
    </xf>
    <xf numFmtId="0" fontId="34" fillId="15" borderId="0" applyNumberFormat="0" applyAlignment="0" applyProtection="0">
      <alignment vertical="center"/>
    </xf>
    <xf numFmtId="0" fontId="36" fillId="44" borderId="0" applyNumberFormat="0" applyBorder="0" applyAlignment="0" applyProtection="0">
      <alignment vertical="center"/>
    </xf>
    <xf numFmtId="0" fontId="40" fillId="0" borderId="0">
      <alignment vertical="center"/>
    </xf>
    <xf numFmtId="0" fontId="46" fillId="22" borderId="0" applyNumberFormat="0" applyAlignment="0" applyProtection="0">
      <alignment vertical="center"/>
    </xf>
    <xf numFmtId="0" fontId="67" fillId="45" borderId="67" applyNumberFormat="0" applyAlignment="0" applyProtection="0">
      <alignment vertical="center"/>
    </xf>
    <xf numFmtId="0" fontId="52" fillId="46" borderId="0" applyNumberFormat="0" applyBorder="0" applyAlignment="0" applyProtection="0">
      <alignment vertical="center"/>
    </xf>
    <xf numFmtId="0" fontId="36" fillId="48" borderId="0" applyNumberFormat="0" applyBorder="0" applyAlignment="0" applyProtection="0">
      <alignment vertical="center"/>
    </xf>
    <xf numFmtId="0" fontId="47" fillId="0" borderId="59" applyNumberFormat="0" applyAlignment="0" applyProtection="0">
      <alignment vertical="center"/>
    </xf>
    <xf numFmtId="0" fontId="58" fillId="14" borderId="0" applyNumberFormat="0" applyAlignment="0" applyProtection="0">
      <alignment vertical="center"/>
    </xf>
    <xf numFmtId="0" fontId="34" fillId="23" borderId="0" applyNumberFormat="0" applyAlignment="0" applyProtection="0">
      <alignment vertical="center"/>
    </xf>
    <xf numFmtId="0" fontId="36" fillId="49" borderId="0" applyNumberFormat="0" applyBorder="0" applyAlignment="0" applyProtection="0">
      <alignment vertical="center"/>
    </xf>
    <xf numFmtId="0" fontId="34" fillId="32" borderId="0" applyNumberFormat="0" applyAlignment="0" applyProtection="0">
      <alignment vertical="center"/>
    </xf>
    <xf numFmtId="0" fontId="35" fillId="9" borderId="55" applyNumberFormat="0" applyAlignment="0" applyProtection="0">
      <alignment vertical="center"/>
    </xf>
    <xf numFmtId="0" fontId="36" fillId="50" borderId="0" applyNumberFormat="0" applyBorder="0" applyAlignment="0" applyProtection="0">
      <alignment vertical="center"/>
    </xf>
    <xf numFmtId="0" fontId="36" fillId="51" borderId="0" applyNumberFormat="0" applyBorder="0" applyAlignment="0" applyProtection="0">
      <alignment vertical="center"/>
    </xf>
    <xf numFmtId="0" fontId="52" fillId="52" borderId="0" applyNumberFormat="0" applyBorder="0" applyAlignment="0" applyProtection="0">
      <alignment vertical="center"/>
    </xf>
    <xf numFmtId="0" fontId="52" fillId="53" borderId="0" applyNumberFormat="0" applyBorder="0" applyAlignment="0" applyProtection="0">
      <alignment vertical="center"/>
    </xf>
    <xf numFmtId="0" fontId="36" fillId="54" borderId="0" applyNumberFormat="0" applyBorder="0" applyAlignment="0" applyProtection="0">
      <alignment vertical="center"/>
    </xf>
    <xf numFmtId="0" fontId="41" fillId="9" borderId="56" applyNumberFormat="0" applyAlignment="0" applyProtection="0">
      <alignment vertical="center"/>
    </xf>
    <xf numFmtId="0" fontId="36" fillId="55" borderId="0" applyNumberFormat="0" applyBorder="0" applyAlignment="0" applyProtection="0">
      <alignment vertical="center"/>
    </xf>
    <xf numFmtId="0" fontId="52" fillId="56" borderId="0" applyNumberFormat="0" applyBorder="0" applyAlignment="0" applyProtection="0">
      <alignment vertical="center"/>
    </xf>
    <xf numFmtId="0" fontId="58" fillId="14" borderId="0" applyNumberFormat="0" applyAlignment="0" applyProtection="0">
      <alignment vertical="center"/>
    </xf>
    <xf numFmtId="0" fontId="36" fillId="57" borderId="0" applyNumberFormat="0" applyBorder="0" applyAlignment="0" applyProtection="0">
      <alignment vertical="center"/>
    </xf>
    <xf numFmtId="0" fontId="52" fillId="58" borderId="0" applyNumberFormat="0" applyBorder="0" applyAlignment="0" applyProtection="0">
      <alignment vertical="center"/>
    </xf>
    <xf numFmtId="0" fontId="39" fillId="59" borderId="0" applyNumberFormat="0" applyAlignment="0" applyProtection="0">
      <alignment vertical="center"/>
    </xf>
    <xf numFmtId="0" fontId="52" fillId="47" borderId="0" applyNumberFormat="0" applyBorder="0" applyAlignment="0" applyProtection="0">
      <alignment vertical="center"/>
    </xf>
    <xf numFmtId="0" fontId="46" fillId="22" borderId="0" applyNumberFormat="0" applyAlignment="0" applyProtection="0">
      <alignment vertical="center"/>
    </xf>
    <xf numFmtId="0" fontId="44" fillId="15" borderId="0" applyNumberFormat="0" applyAlignment="0" applyProtection="0">
      <alignment vertical="center"/>
    </xf>
    <xf numFmtId="0" fontId="36" fillId="3" borderId="0" applyNumberFormat="0" applyBorder="0" applyAlignment="0" applyProtection="0">
      <alignment vertical="center"/>
    </xf>
    <xf numFmtId="0" fontId="34" fillId="15" borderId="0" applyNumberFormat="0" applyAlignment="0" applyProtection="0">
      <alignment vertical="center"/>
    </xf>
    <xf numFmtId="0" fontId="39" fillId="41" borderId="0" applyNumberFormat="0" applyAlignment="0" applyProtection="0">
      <alignment vertical="center"/>
    </xf>
    <xf numFmtId="0" fontId="52" fillId="60" borderId="0" applyNumberFormat="0" applyBorder="0" applyAlignment="0" applyProtection="0">
      <alignment vertical="center"/>
    </xf>
    <xf numFmtId="0" fontId="39" fillId="59" borderId="0" applyNumberFormat="0" applyAlignment="0" applyProtection="0">
      <alignment vertical="center"/>
    </xf>
    <xf numFmtId="0" fontId="68" fillId="0" borderId="0" applyNumberFormat="0" applyAlignment="0" applyProtection="0">
      <alignment vertical="center"/>
    </xf>
    <xf numFmtId="0" fontId="58" fillId="14" borderId="0" applyNumberFormat="0" applyAlignment="0" applyProtection="0">
      <alignment vertical="center"/>
    </xf>
    <xf numFmtId="0" fontId="34" fillId="8" borderId="0" applyNumberFormat="0" applyAlignment="0" applyProtection="0">
      <alignment vertical="center"/>
    </xf>
    <xf numFmtId="0" fontId="34" fillId="8" borderId="0" applyNumberFormat="0" applyAlignment="0" applyProtection="0">
      <alignment vertical="center"/>
    </xf>
    <xf numFmtId="0" fontId="49" fillId="0" borderId="0" applyNumberFormat="0" applyAlignment="0" applyProtection="0">
      <alignment vertical="center"/>
    </xf>
    <xf numFmtId="0" fontId="39" fillId="13" borderId="0" applyNumberFormat="0" applyAlignment="0" applyProtection="0">
      <alignment vertical="center"/>
    </xf>
    <xf numFmtId="0" fontId="34" fillId="15" borderId="0" applyNumberFormat="0" applyAlignment="0" applyProtection="0">
      <alignment vertical="center"/>
    </xf>
    <xf numFmtId="0" fontId="34" fillId="24" borderId="0" applyNumberFormat="0" applyAlignment="0" applyProtection="0">
      <alignment vertical="center"/>
    </xf>
    <xf numFmtId="0" fontId="34" fillId="24" borderId="0" applyNumberFormat="0" applyAlignment="0" applyProtection="0">
      <alignment vertical="center"/>
    </xf>
    <xf numFmtId="0" fontId="34" fillId="20" borderId="0" applyNumberFormat="0" applyAlignment="0" applyProtection="0">
      <alignment vertical="center"/>
    </xf>
    <xf numFmtId="0" fontId="39" fillId="9" borderId="0" applyNumberFormat="0" applyAlignment="0" applyProtection="0">
      <alignment vertical="center"/>
    </xf>
    <xf numFmtId="0" fontId="34" fillId="32" borderId="0" applyNumberFormat="0" applyAlignment="0" applyProtection="0">
      <alignment vertical="center"/>
    </xf>
    <xf numFmtId="0" fontId="31" fillId="0" borderId="0">
      <alignment vertical="center"/>
    </xf>
    <xf numFmtId="0" fontId="39" fillId="18" borderId="0" applyNumberFormat="0" applyAlignment="0" applyProtection="0">
      <alignment vertical="center"/>
    </xf>
    <xf numFmtId="0" fontId="40" fillId="0" borderId="0">
      <alignment vertical="center"/>
    </xf>
    <xf numFmtId="0" fontId="34" fillId="37" borderId="0" applyNumberFormat="0" applyAlignment="0" applyProtection="0">
      <alignment vertical="center"/>
    </xf>
    <xf numFmtId="0" fontId="47" fillId="0" borderId="59" applyNumberFormat="0" applyAlignment="0" applyProtection="0">
      <alignment vertical="center"/>
    </xf>
    <xf numFmtId="0" fontId="34" fillId="36" borderId="0" applyNumberFormat="0" applyAlignment="0" applyProtection="0">
      <alignment vertical="center"/>
    </xf>
    <xf numFmtId="0" fontId="39" fillId="26" borderId="0" applyNumberFormat="0" applyAlignment="0" applyProtection="0">
      <alignment vertical="center"/>
    </xf>
    <xf numFmtId="0" fontId="39" fillId="22" borderId="0" applyNumberFormat="0" applyAlignment="0" applyProtection="0">
      <alignment vertical="center"/>
    </xf>
    <xf numFmtId="0" fontId="60" fillId="0" borderId="0" applyNumberFormat="0" applyAlignment="0" applyProtection="0">
      <alignment vertical="center"/>
    </xf>
    <xf numFmtId="0" fontId="39" fillId="8" borderId="0" applyNumberFormat="0" applyAlignment="0" applyProtection="0">
      <alignment vertical="center"/>
    </xf>
    <xf numFmtId="0" fontId="34" fillId="23" borderId="0" applyNumberFormat="0" applyAlignment="0" applyProtection="0">
      <alignment vertical="center"/>
    </xf>
    <xf numFmtId="0" fontId="34" fillId="32" borderId="0" applyNumberFormat="0" applyAlignment="0" applyProtection="0">
      <alignment vertical="center"/>
    </xf>
    <xf numFmtId="0" fontId="34" fillId="8" borderId="0" applyNumberFormat="0" applyAlignment="0" applyProtection="0">
      <alignment vertical="center"/>
    </xf>
    <xf numFmtId="0" fontId="39" fillId="59" borderId="0" applyNumberFormat="0" applyAlignment="0" applyProtection="0">
      <alignment vertical="center"/>
    </xf>
    <xf numFmtId="0" fontId="39" fillId="26" borderId="0" applyNumberFormat="0" applyAlignment="0" applyProtection="0">
      <alignment vertical="center"/>
    </xf>
    <xf numFmtId="43" fontId="5" fillId="0" borderId="0" applyFont="0" applyAlignment="0" applyProtection="0">
      <alignment vertical="center"/>
    </xf>
    <xf numFmtId="43" fontId="5" fillId="0" borderId="0" applyFont="0" applyAlignment="0" applyProtection="0">
      <alignment vertical="center"/>
    </xf>
    <xf numFmtId="0" fontId="47" fillId="0" borderId="59" applyNumberFormat="0" applyAlignment="0" applyProtection="0">
      <alignment vertical="center"/>
    </xf>
    <xf numFmtId="0" fontId="34" fillId="8" borderId="0" applyNumberFormat="0" applyAlignment="0" applyProtection="0">
      <alignment vertical="center"/>
    </xf>
    <xf numFmtId="0" fontId="39" fillId="25" borderId="0" applyNumberFormat="0" applyAlignment="0" applyProtection="0">
      <alignment vertical="center"/>
    </xf>
    <xf numFmtId="0" fontId="5" fillId="0" borderId="0">
      <alignment vertical="center"/>
    </xf>
    <xf numFmtId="0" fontId="40" fillId="0" borderId="0">
      <alignment vertical="center"/>
    </xf>
    <xf numFmtId="0" fontId="39" fillId="8" borderId="0" applyNumberFormat="0" applyAlignment="0" applyProtection="0">
      <alignment vertical="center"/>
    </xf>
    <xf numFmtId="0" fontId="34" fillId="14" borderId="0" applyNumberFormat="0" applyAlignment="0" applyProtection="0">
      <alignment vertical="center"/>
    </xf>
    <xf numFmtId="0" fontId="35" fillId="9" borderId="55" applyNumberFormat="0" applyAlignment="0" applyProtection="0">
      <alignment vertical="center"/>
    </xf>
    <xf numFmtId="0" fontId="34" fillId="23" borderId="0" applyNumberFormat="0" applyAlignment="0" applyProtection="0">
      <alignment vertical="center"/>
    </xf>
    <xf numFmtId="0" fontId="39" fillId="18" borderId="0" applyNumberFormat="0" applyAlignment="0" applyProtection="0">
      <alignment vertical="center"/>
    </xf>
    <xf numFmtId="0" fontId="34" fillId="22" borderId="0" applyNumberFormat="0" applyAlignment="0" applyProtection="0">
      <alignment vertical="center"/>
    </xf>
    <xf numFmtId="0" fontId="34" fillId="14" borderId="0" applyNumberFormat="0" applyAlignment="0" applyProtection="0">
      <alignment vertical="center"/>
    </xf>
    <xf numFmtId="0" fontId="34" fillId="37" borderId="0" applyNumberFormat="0" applyAlignment="0" applyProtection="0">
      <alignment vertical="center"/>
    </xf>
    <xf numFmtId="0" fontId="40" fillId="0" borderId="0">
      <alignment vertical="center"/>
    </xf>
    <xf numFmtId="0" fontId="34" fillId="32" borderId="0" applyNumberFormat="0" applyAlignment="0" applyProtection="0">
      <alignment vertical="center"/>
    </xf>
    <xf numFmtId="0" fontId="34" fillId="20" borderId="0" applyNumberFormat="0" applyAlignment="0" applyProtection="0">
      <alignment vertical="center"/>
    </xf>
    <xf numFmtId="0" fontId="34" fillId="14" borderId="0" applyNumberFormat="0" applyAlignment="0" applyProtection="0">
      <alignment vertical="center"/>
    </xf>
    <xf numFmtId="0" fontId="39" fillId="20" borderId="0" applyNumberFormat="0" applyAlignment="0" applyProtection="0">
      <alignment vertical="center"/>
    </xf>
    <xf numFmtId="0" fontId="34" fillId="8" borderId="0" applyNumberFormat="0" applyAlignment="0" applyProtection="0">
      <alignment vertical="center"/>
    </xf>
    <xf numFmtId="0" fontId="34" fillId="20" borderId="0" applyNumberFormat="0" applyAlignment="0" applyProtection="0">
      <alignment vertical="center"/>
    </xf>
    <xf numFmtId="0" fontId="67" fillId="45" borderId="67" applyNumberFormat="0" applyAlignment="0" applyProtection="0">
      <alignment vertical="center"/>
    </xf>
    <xf numFmtId="0" fontId="34" fillId="23" borderId="0" applyNumberFormat="0" applyAlignment="0" applyProtection="0">
      <alignment vertical="center"/>
    </xf>
    <xf numFmtId="0" fontId="34" fillId="32" borderId="0" applyNumberFormat="0" applyAlignment="0" applyProtection="0">
      <alignment vertical="center"/>
    </xf>
    <xf numFmtId="0" fontId="34" fillId="8" borderId="0" applyNumberFormat="0" applyAlignment="0" applyProtection="0">
      <alignment vertical="center"/>
    </xf>
    <xf numFmtId="0" fontId="34" fillId="8" borderId="0" applyNumberFormat="0" applyAlignment="0" applyProtection="0">
      <alignment vertical="center"/>
    </xf>
    <xf numFmtId="0" fontId="34" fillId="20" borderId="0" applyNumberFormat="0" applyAlignment="0" applyProtection="0">
      <alignment vertical="center"/>
    </xf>
    <xf numFmtId="0" fontId="58" fillId="14" borderId="0" applyNumberFormat="0" applyAlignment="0" applyProtection="0">
      <alignment vertical="center"/>
    </xf>
    <xf numFmtId="0" fontId="34" fillId="26" borderId="0" applyNumberFormat="0" applyAlignment="0" applyProtection="0">
      <alignment vertical="center"/>
    </xf>
    <xf numFmtId="0" fontId="34" fillId="33" borderId="0" applyNumberFormat="0" applyAlignment="0" applyProtection="0">
      <alignment vertical="center"/>
    </xf>
    <xf numFmtId="0" fontId="37" fillId="0" borderId="0" applyNumberFormat="0" applyAlignment="0" applyProtection="0">
      <alignment vertical="center"/>
    </xf>
    <xf numFmtId="0" fontId="58" fillId="14" borderId="0" applyNumberFormat="0" applyAlignment="0" applyProtection="0">
      <alignment vertical="center"/>
    </xf>
    <xf numFmtId="0" fontId="34" fillId="15" borderId="0" applyNumberFormat="0" applyAlignment="0" applyProtection="0">
      <alignment vertical="center"/>
    </xf>
    <xf numFmtId="0" fontId="35" fillId="9" borderId="55" applyNumberFormat="0" applyAlignment="0" applyProtection="0">
      <alignment vertical="center"/>
    </xf>
    <xf numFmtId="0" fontId="44" fillId="15" borderId="0" applyNumberFormat="0" applyAlignment="0" applyProtection="0">
      <alignment vertical="center"/>
    </xf>
    <xf numFmtId="0" fontId="34" fillId="24" borderId="0" applyNumberFormat="0" applyAlignment="0" applyProtection="0">
      <alignment vertical="center"/>
    </xf>
    <xf numFmtId="0" fontId="5" fillId="0" borderId="0">
      <alignment vertical="center"/>
    </xf>
    <xf numFmtId="0" fontId="5" fillId="0" borderId="0">
      <alignment vertical="center"/>
    </xf>
    <xf numFmtId="0" fontId="39" fillId="25" borderId="0" applyNumberFormat="0" applyAlignment="0" applyProtection="0">
      <alignment vertical="center"/>
    </xf>
    <xf numFmtId="0" fontId="34" fillId="16" borderId="0" applyNumberFormat="0" applyAlignment="0" applyProtection="0">
      <alignment vertical="center"/>
    </xf>
    <xf numFmtId="0" fontId="34" fillId="22" borderId="0" applyNumberFormat="0" applyAlignment="0" applyProtection="0">
      <alignment vertical="center"/>
    </xf>
    <xf numFmtId="0" fontId="70" fillId="0" borderId="70" applyNumberFormat="0" applyAlignment="0" applyProtection="0">
      <alignment vertical="center"/>
    </xf>
    <xf numFmtId="0" fontId="60" fillId="0" borderId="0" applyNumberFormat="0" applyAlignment="0" applyProtection="0">
      <alignment vertical="center"/>
    </xf>
    <xf numFmtId="0" fontId="39" fillId="59" borderId="0" applyNumberFormat="0" applyAlignment="0" applyProtection="0">
      <alignment vertical="center"/>
    </xf>
    <xf numFmtId="0" fontId="39" fillId="41" borderId="0" applyNumberFormat="0" applyAlignment="0" applyProtection="0">
      <alignment vertical="center"/>
    </xf>
    <xf numFmtId="0" fontId="34" fillId="26" borderId="0" applyNumberFormat="0" applyAlignment="0" applyProtection="0">
      <alignment vertical="center"/>
    </xf>
    <xf numFmtId="0" fontId="34" fillId="33" borderId="0" applyNumberFormat="0" applyAlignment="0" applyProtection="0">
      <alignment vertical="center"/>
    </xf>
    <xf numFmtId="0" fontId="46" fillId="22" borderId="0" applyNumberFormat="0" applyAlignment="0" applyProtection="0">
      <alignment vertical="center"/>
    </xf>
    <xf numFmtId="0" fontId="40" fillId="0" borderId="0">
      <alignment vertical="center"/>
    </xf>
    <xf numFmtId="0" fontId="34" fillId="8" borderId="0" applyNumberFormat="0" applyAlignment="0" applyProtection="0">
      <alignment vertical="center"/>
    </xf>
    <xf numFmtId="0" fontId="34" fillId="24" borderId="0" applyNumberFormat="0" applyAlignment="0" applyProtection="0">
      <alignment vertical="center"/>
    </xf>
    <xf numFmtId="0" fontId="39" fillId="22" borderId="0" applyNumberFormat="0" applyAlignment="0" applyProtection="0">
      <alignment vertical="center"/>
    </xf>
    <xf numFmtId="0" fontId="34" fillId="20" borderId="0" applyNumberFormat="0" applyAlignment="0" applyProtection="0">
      <alignment vertical="center"/>
    </xf>
    <xf numFmtId="0" fontId="39" fillId="12" borderId="0" applyNumberFormat="0" applyAlignment="0" applyProtection="0">
      <alignment vertical="center"/>
    </xf>
    <xf numFmtId="0" fontId="34" fillId="36" borderId="0" applyNumberFormat="0" applyAlignment="0" applyProtection="0">
      <alignment vertical="center"/>
    </xf>
    <xf numFmtId="0" fontId="39" fillId="20" borderId="0" applyNumberFormat="0" applyAlignment="0" applyProtection="0">
      <alignment vertical="center"/>
    </xf>
    <xf numFmtId="0" fontId="40" fillId="0" borderId="0">
      <alignment vertical="center"/>
    </xf>
    <xf numFmtId="0" fontId="58" fillId="14" borderId="0" applyNumberFormat="0" applyAlignment="0" applyProtection="0">
      <alignment vertical="center"/>
    </xf>
    <xf numFmtId="0" fontId="5" fillId="16" borderId="57" applyNumberFormat="0" applyFont="0" applyAlignment="0" applyProtection="0">
      <alignment vertical="center"/>
    </xf>
    <xf numFmtId="0" fontId="34" fillId="20" borderId="0" applyNumberFormat="0" applyAlignment="0" applyProtection="0">
      <alignment vertical="center"/>
    </xf>
    <xf numFmtId="0" fontId="39" fillId="41" borderId="0" applyNumberFormat="0" applyAlignment="0" applyProtection="0">
      <alignment vertical="center"/>
    </xf>
    <xf numFmtId="0" fontId="44" fillId="15" borderId="0" applyNumberFormat="0" applyAlignment="0" applyProtection="0">
      <alignment vertical="center"/>
    </xf>
    <xf numFmtId="0" fontId="34" fillId="0" borderId="0">
      <alignment vertical="center"/>
    </xf>
    <xf numFmtId="0" fontId="34" fillId="0" borderId="0">
      <alignment vertical="center"/>
    </xf>
    <xf numFmtId="0" fontId="70" fillId="0" borderId="70" applyNumberFormat="0" applyAlignment="0" applyProtection="0">
      <alignment vertical="center"/>
    </xf>
    <xf numFmtId="0" fontId="34" fillId="20" borderId="0" applyNumberFormat="0" applyAlignment="0" applyProtection="0">
      <alignment vertical="center"/>
    </xf>
    <xf numFmtId="0" fontId="71" fillId="0" borderId="71" applyNumberFormat="0" applyAlignment="0" applyProtection="0">
      <alignment vertical="center"/>
    </xf>
    <xf numFmtId="0" fontId="34" fillId="20" borderId="0" applyNumberFormat="0" applyAlignment="0" applyProtection="0">
      <alignment vertical="center"/>
    </xf>
    <xf numFmtId="0" fontId="5" fillId="16" borderId="57" applyNumberFormat="0" applyFont="0" applyAlignment="0" applyProtection="0">
      <alignment vertical="center"/>
    </xf>
    <xf numFmtId="0" fontId="39" fillId="24" borderId="0" applyNumberFormat="0" applyAlignment="0" applyProtection="0">
      <alignment vertical="center"/>
    </xf>
    <xf numFmtId="0" fontId="40" fillId="0" borderId="0">
      <alignment vertical="center"/>
    </xf>
    <xf numFmtId="0" fontId="34" fillId="0" borderId="0">
      <alignment vertical="center"/>
    </xf>
    <xf numFmtId="0" fontId="44" fillId="15" borderId="0" applyNumberFormat="0" applyAlignment="0" applyProtection="0">
      <alignment vertical="center"/>
    </xf>
    <xf numFmtId="0" fontId="39" fillId="19" borderId="0" applyNumberFormat="0" applyAlignment="0" applyProtection="0">
      <alignment vertical="center"/>
    </xf>
    <xf numFmtId="0" fontId="34" fillId="9" borderId="0" applyNumberFormat="0" applyAlignment="0" applyProtection="0">
      <alignment vertical="center"/>
    </xf>
    <xf numFmtId="0" fontId="39" fillId="19" borderId="0" applyNumberFormat="0" applyAlignment="0" applyProtection="0">
      <alignment vertical="center"/>
    </xf>
    <xf numFmtId="0" fontId="34" fillId="9" borderId="0" applyNumberFormat="0" applyAlignment="0" applyProtection="0">
      <alignment vertical="center"/>
    </xf>
    <xf numFmtId="0" fontId="44" fillId="15" borderId="0" applyNumberFormat="0" applyAlignment="0" applyProtection="0">
      <alignment vertical="center"/>
    </xf>
    <xf numFmtId="0" fontId="34" fillId="8" borderId="0" applyNumberFormat="0" applyAlignment="0" applyProtection="0">
      <alignment vertical="center"/>
    </xf>
    <xf numFmtId="0" fontId="34" fillId="20" borderId="0" applyNumberFormat="0" applyAlignment="0" applyProtection="0">
      <alignment vertical="center"/>
    </xf>
    <xf numFmtId="0" fontId="40" fillId="0" borderId="0">
      <alignment vertical="center"/>
    </xf>
    <xf numFmtId="0" fontId="39" fillId="24" borderId="0" applyNumberFormat="0" applyAlignment="0" applyProtection="0">
      <alignment vertical="center"/>
    </xf>
    <xf numFmtId="0" fontId="34" fillId="9" borderId="0" applyNumberFormat="0" applyAlignment="0" applyProtection="0">
      <alignment vertical="center"/>
    </xf>
    <xf numFmtId="0" fontId="37" fillId="0" borderId="0" applyNumberFormat="0" applyAlignment="0" applyProtection="0">
      <alignment vertical="center"/>
    </xf>
    <xf numFmtId="0" fontId="34" fillId="20" borderId="0" applyNumberFormat="0" applyAlignment="0" applyProtection="0">
      <alignment vertical="center"/>
    </xf>
    <xf numFmtId="0" fontId="39" fillId="25" borderId="0" applyNumberFormat="0" applyAlignment="0" applyProtection="0">
      <alignment vertical="center"/>
    </xf>
    <xf numFmtId="0" fontId="34" fillId="8" borderId="0" applyNumberFormat="0" applyAlignment="0" applyProtection="0">
      <alignment vertical="center"/>
    </xf>
    <xf numFmtId="0" fontId="34" fillId="22" borderId="0" applyNumberFormat="0" applyAlignment="0" applyProtection="0">
      <alignment vertical="center"/>
    </xf>
    <xf numFmtId="0" fontId="39" fillId="59" borderId="0" applyNumberFormat="0" applyAlignment="0" applyProtection="0">
      <alignment vertical="center"/>
    </xf>
    <xf numFmtId="0" fontId="34" fillId="22" borderId="0" applyNumberFormat="0" applyAlignment="0" applyProtection="0">
      <alignment vertical="center"/>
    </xf>
    <xf numFmtId="0" fontId="39" fillId="59" borderId="0" applyNumberFormat="0" applyAlignment="0" applyProtection="0">
      <alignment vertical="center"/>
    </xf>
    <xf numFmtId="0" fontId="34" fillId="33" borderId="0" applyNumberFormat="0" applyAlignment="0" applyProtection="0">
      <alignment vertical="center"/>
    </xf>
    <xf numFmtId="0" fontId="44" fillId="15" borderId="0" applyNumberFormat="0" applyAlignment="0" applyProtection="0">
      <alignment vertical="center"/>
    </xf>
    <xf numFmtId="0" fontId="40" fillId="0" borderId="0">
      <alignment vertical="center"/>
    </xf>
    <xf numFmtId="0" fontId="37" fillId="0" borderId="0" applyNumberFormat="0" applyAlignment="0" applyProtection="0">
      <alignment vertical="center"/>
    </xf>
    <xf numFmtId="0" fontId="34" fillId="22" borderId="0" applyNumberFormat="0" applyAlignment="0" applyProtection="0">
      <alignment vertical="center"/>
    </xf>
    <xf numFmtId="0" fontId="34" fillId="22" borderId="0" applyNumberFormat="0" applyAlignment="0" applyProtection="0">
      <alignment vertical="center"/>
    </xf>
    <xf numFmtId="0" fontId="39" fillId="18" borderId="0" applyNumberFormat="0" applyAlignment="0" applyProtection="0">
      <alignment vertical="center"/>
    </xf>
    <xf numFmtId="0" fontId="34" fillId="23" borderId="0" applyNumberFormat="0" applyAlignment="0" applyProtection="0">
      <alignment vertical="center"/>
    </xf>
    <xf numFmtId="9" fontId="5" fillId="0" borderId="0" applyFont="0" applyAlignment="0" applyProtection="0">
      <alignment vertical="center"/>
    </xf>
    <xf numFmtId="0" fontId="39" fillId="61" borderId="0" applyNumberFormat="0" applyAlignment="0" applyProtection="0">
      <alignment vertical="center"/>
    </xf>
    <xf numFmtId="0" fontId="34" fillId="8" borderId="0" applyNumberFormat="0" applyAlignment="0" applyProtection="0">
      <alignment vertical="center"/>
    </xf>
    <xf numFmtId="0" fontId="39" fillId="18" borderId="0" applyNumberFormat="0" applyAlignment="0" applyProtection="0">
      <alignment vertical="center"/>
    </xf>
    <xf numFmtId="0" fontId="39" fillId="59" borderId="0" applyNumberFormat="0" applyAlignment="0" applyProtection="0">
      <alignment vertical="center"/>
    </xf>
    <xf numFmtId="0" fontId="58" fillId="14" borderId="0" applyNumberFormat="0" applyAlignment="0" applyProtection="0">
      <alignment vertical="center"/>
    </xf>
    <xf numFmtId="0" fontId="34" fillId="8" borderId="0" applyNumberFormat="0" applyAlignment="0" applyProtection="0">
      <alignment vertical="center"/>
    </xf>
    <xf numFmtId="0" fontId="39" fillId="25" borderId="0" applyNumberFormat="0" applyAlignment="0" applyProtection="0">
      <alignment vertical="center"/>
    </xf>
    <xf numFmtId="0" fontId="34" fillId="8" borderId="0" applyNumberFormat="0" applyAlignment="0" applyProtection="0">
      <alignment vertical="center"/>
    </xf>
    <xf numFmtId="0" fontId="39" fillId="18" borderId="0" applyNumberFormat="0" applyAlignment="0" applyProtection="0">
      <alignment vertical="center"/>
    </xf>
    <xf numFmtId="0" fontId="34" fillId="16" borderId="0" applyNumberFormat="0" applyAlignment="0" applyProtection="0">
      <alignment vertical="center"/>
    </xf>
    <xf numFmtId="0" fontId="46" fillId="22" borderId="0" applyNumberFormat="0" applyAlignment="0" applyProtection="0">
      <alignment vertical="center"/>
    </xf>
    <xf numFmtId="0" fontId="34" fillId="0" borderId="0">
      <alignment vertical="center"/>
    </xf>
    <xf numFmtId="0" fontId="39" fillId="41" borderId="0" applyNumberFormat="0" applyAlignment="0" applyProtection="0">
      <alignment vertical="center"/>
    </xf>
    <xf numFmtId="0" fontId="39" fillId="59" borderId="0" applyNumberFormat="0" applyAlignment="0" applyProtection="0">
      <alignment vertical="center"/>
    </xf>
    <xf numFmtId="0" fontId="39" fillId="12" borderId="0" applyNumberFormat="0" applyAlignment="0" applyProtection="0">
      <alignment vertical="center"/>
    </xf>
    <xf numFmtId="0" fontId="39" fillId="45" borderId="0" applyNumberFormat="0" applyAlignment="0" applyProtection="0">
      <alignment vertical="center"/>
    </xf>
    <xf numFmtId="0" fontId="39" fillId="18" borderId="0" applyNumberFormat="0" applyAlignment="0" applyProtection="0">
      <alignment vertical="center"/>
    </xf>
    <xf numFmtId="0" fontId="34" fillId="22" borderId="0" applyNumberFormat="0" applyAlignment="0" applyProtection="0">
      <alignment vertical="center"/>
    </xf>
    <xf numFmtId="0" fontId="31" fillId="0" borderId="0">
      <alignment vertical="center"/>
    </xf>
    <xf numFmtId="0" fontId="39" fillId="59" borderId="0" applyNumberFormat="0" applyAlignment="0" applyProtection="0">
      <alignment vertical="center"/>
    </xf>
    <xf numFmtId="0" fontId="39" fillId="61" borderId="0" applyNumberFormat="0" applyAlignment="0" applyProtection="0">
      <alignment vertical="center"/>
    </xf>
    <xf numFmtId="0" fontId="58" fillId="14" borderId="0" applyNumberFormat="0" applyAlignment="0" applyProtection="0">
      <alignment vertical="center"/>
    </xf>
    <xf numFmtId="0" fontId="5" fillId="16" borderId="57" applyNumberFormat="0" applyFont="0" applyAlignment="0" applyProtection="0">
      <alignment vertical="center"/>
    </xf>
    <xf numFmtId="0" fontId="31" fillId="0" borderId="0">
      <alignment vertical="center"/>
    </xf>
    <xf numFmtId="0" fontId="5" fillId="0" borderId="0">
      <alignment vertical="center"/>
    </xf>
    <xf numFmtId="9" fontId="5" fillId="0" borderId="0" applyFont="0" applyAlignment="0" applyProtection="0">
      <alignment vertical="center"/>
    </xf>
    <xf numFmtId="0" fontId="39" fillId="8" borderId="0" applyNumberFormat="0" applyAlignment="0" applyProtection="0">
      <alignment vertical="center"/>
    </xf>
    <xf numFmtId="0" fontId="34" fillId="36" borderId="0" applyNumberFormat="0" applyAlignment="0" applyProtection="0">
      <alignment vertical="center"/>
    </xf>
    <xf numFmtId="0" fontId="39" fillId="20" borderId="0" applyNumberFormat="0" applyAlignment="0" applyProtection="0">
      <alignment vertical="center"/>
    </xf>
    <xf numFmtId="0" fontId="58" fillId="14" borderId="0" applyNumberFormat="0" applyAlignment="0" applyProtection="0">
      <alignment vertical="center"/>
    </xf>
    <xf numFmtId="9" fontId="5" fillId="0" borderId="0" applyFont="0" applyAlignment="0" applyProtection="0">
      <alignment vertical="center"/>
    </xf>
    <xf numFmtId="0" fontId="48" fillId="0" borderId="0" applyNumberFormat="0" applyAlignment="0" applyProtection="0">
      <alignment vertical="center"/>
    </xf>
    <xf numFmtId="0" fontId="39" fillId="61" borderId="0" applyNumberFormat="0" applyAlignment="0" applyProtection="0">
      <alignment vertical="center"/>
    </xf>
    <xf numFmtId="43" fontId="5" fillId="0" borderId="0" applyFont="0" applyAlignment="0" applyProtection="0">
      <alignment vertical="center"/>
    </xf>
    <xf numFmtId="0" fontId="39" fillId="20" borderId="0" applyNumberFormat="0" applyAlignment="0" applyProtection="0">
      <alignment vertical="center"/>
    </xf>
    <xf numFmtId="0" fontId="34" fillId="8" borderId="0" applyNumberFormat="0" applyAlignment="0" applyProtection="0">
      <alignment vertical="center"/>
    </xf>
    <xf numFmtId="0" fontId="34" fillId="22" borderId="0" applyNumberFormat="0" applyAlignment="0" applyProtection="0">
      <alignment vertical="center"/>
    </xf>
    <xf numFmtId="0" fontId="34" fillId="0" borderId="0">
      <alignment vertical="center"/>
    </xf>
    <xf numFmtId="0" fontId="34" fillId="0" borderId="0">
      <alignment vertical="center"/>
    </xf>
    <xf numFmtId="0" fontId="40" fillId="0" borderId="0">
      <alignment vertical="center"/>
    </xf>
    <xf numFmtId="0" fontId="58" fillId="14" borderId="0" applyNumberFormat="0" applyAlignment="0" applyProtection="0">
      <alignment vertical="center"/>
    </xf>
    <xf numFmtId="0" fontId="34" fillId="33" borderId="0" applyNumberFormat="0" applyAlignment="0" applyProtection="0">
      <alignment vertical="center"/>
    </xf>
    <xf numFmtId="0" fontId="34" fillId="26" borderId="0" applyNumberFormat="0" applyAlignment="0" applyProtection="0">
      <alignment vertical="center"/>
    </xf>
    <xf numFmtId="0" fontId="58" fillId="14" borderId="0" applyNumberFormat="0" applyAlignment="0" applyProtection="0">
      <alignment vertical="center"/>
    </xf>
    <xf numFmtId="0" fontId="34" fillId="8" borderId="0" applyNumberFormat="0" applyAlignment="0" applyProtection="0">
      <alignment vertical="center"/>
    </xf>
    <xf numFmtId="0" fontId="34" fillId="20" borderId="0" applyNumberFormat="0" applyAlignment="0" applyProtection="0">
      <alignment vertical="center"/>
    </xf>
    <xf numFmtId="0" fontId="39" fillId="18" borderId="0" applyNumberFormat="0" applyAlignment="0" applyProtection="0">
      <alignment vertical="center"/>
    </xf>
    <xf numFmtId="0" fontId="58" fillId="14" borderId="0" applyNumberFormat="0" applyAlignment="0" applyProtection="0">
      <alignment vertical="center"/>
    </xf>
    <xf numFmtId="0" fontId="68" fillId="0" borderId="0" applyNumberFormat="0" applyAlignment="0" applyProtection="0">
      <alignment vertical="center"/>
    </xf>
    <xf numFmtId="0" fontId="44" fillId="15" borderId="0" applyNumberFormat="0" applyAlignment="0" applyProtection="0">
      <alignment vertical="center"/>
    </xf>
    <xf numFmtId="0" fontId="34" fillId="8" borderId="0" applyNumberFormat="0" applyAlignment="0" applyProtection="0">
      <alignment vertical="center"/>
    </xf>
    <xf numFmtId="0" fontId="39" fillId="20" borderId="0" applyNumberFormat="0" applyAlignment="0" applyProtection="0">
      <alignment vertical="center"/>
    </xf>
    <xf numFmtId="0" fontId="39" fillId="9" borderId="0" applyNumberFormat="0" applyAlignment="0" applyProtection="0">
      <alignment vertical="center"/>
    </xf>
    <xf numFmtId="0" fontId="39" fillId="9" borderId="0" applyNumberFormat="0" applyAlignment="0" applyProtection="0">
      <alignment vertical="center"/>
    </xf>
    <xf numFmtId="0" fontId="58" fillId="14" borderId="0" applyNumberFormat="0" applyAlignment="0" applyProtection="0">
      <alignment vertical="center"/>
    </xf>
    <xf numFmtId="0" fontId="39" fillId="9" borderId="0" applyNumberFormat="0" applyAlignment="0" applyProtection="0">
      <alignment vertical="center"/>
    </xf>
    <xf numFmtId="0" fontId="58" fillId="14" borderId="0" applyNumberFormat="0" applyAlignment="0" applyProtection="0">
      <alignment vertical="center"/>
    </xf>
    <xf numFmtId="0" fontId="39" fillId="36" borderId="0" applyNumberFormat="0" applyAlignment="0" applyProtection="0">
      <alignment vertical="center"/>
    </xf>
    <xf numFmtId="0" fontId="58" fillId="14" borderId="0" applyNumberFormat="0" applyAlignment="0" applyProtection="0">
      <alignment vertical="center"/>
    </xf>
    <xf numFmtId="0" fontId="39" fillId="9" borderId="0" applyNumberFormat="0" applyAlignment="0" applyProtection="0">
      <alignment vertical="center"/>
    </xf>
    <xf numFmtId="0" fontId="34" fillId="37" borderId="0" applyNumberFormat="0" applyAlignment="0" applyProtection="0">
      <alignment vertical="center"/>
    </xf>
    <xf numFmtId="0" fontId="39" fillId="18" borderId="0" applyNumberFormat="0" applyAlignment="0" applyProtection="0">
      <alignment vertical="center"/>
    </xf>
    <xf numFmtId="0" fontId="39" fillId="22" borderId="0" applyNumberFormat="0" applyAlignment="0" applyProtection="0">
      <alignment vertical="center"/>
    </xf>
    <xf numFmtId="0" fontId="70" fillId="0" borderId="70" applyNumberFormat="0" applyAlignment="0" applyProtection="0">
      <alignment vertical="center"/>
    </xf>
    <xf numFmtId="0" fontId="34" fillId="23" borderId="0" applyNumberFormat="0" applyAlignment="0" applyProtection="0">
      <alignment vertical="center"/>
    </xf>
    <xf numFmtId="0" fontId="34" fillId="20" borderId="0" applyNumberFormat="0" applyAlignment="0" applyProtection="0">
      <alignment vertical="center"/>
    </xf>
    <xf numFmtId="0" fontId="34" fillId="16" borderId="0" applyNumberFormat="0" applyAlignment="0" applyProtection="0">
      <alignment vertical="center"/>
    </xf>
    <xf numFmtId="0" fontId="5" fillId="0" borderId="0">
      <alignment vertical="center"/>
    </xf>
    <xf numFmtId="0" fontId="5" fillId="0" borderId="0">
      <alignment vertical="center"/>
    </xf>
    <xf numFmtId="0" fontId="39" fillId="62" borderId="0" applyNumberFormat="0" applyAlignment="0" applyProtection="0">
      <alignment vertical="center"/>
    </xf>
    <xf numFmtId="0" fontId="34" fillId="37" borderId="0" applyNumberFormat="0" applyAlignment="0" applyProtection="0">
      <alignment vertical="center"/>
    </xf>
    <xf numFmtId="0" fontId="39" fillId="18" borderId="0" applyNumberFormat="0" applyAlignment="0" applyProtection="0">
      <alignment vertical="center"/>
    </xf>
    <xf numFmtId="0" fontId="39" fillId="45" borderId="0" applyNumberFormat="0" applyAlignment="0" applyProtection="0">
      <alignment vertical="center"/>
    </xf>
    <xf numFmtId="0" fontId="40" fillId="0" borderId="0">
      <alignment vertical="center"/>
    </xf>
    <xf numFmtId="0" fontId="44" fillId="15" borderId="0" applyNumberFormat="0" applyAlignment="0" applyProtection="0">
      <alignment vertical="center"/>
    </xf>
    <xf numFmtId="0" fontId="40" fillId="0" borderId="0">
      <alignment vertical="center"/>
    </xf>
    <xf numFmtId="0" fontId="39" fillId="22" borderId="0" applyNumberFormat="0" applyAlignment="0" applyProtection="0">
      <alignment vertical="center"/>
    </xf>
    <xf numFmtId="0" fontId="5" fillId="0" borderId="0">
      <alignment vertical="center"/>
    </xf>
    <xf numFmtId="0" fontId="69" fillId="0" borderId="69" applyNumberFormat="0" applyAlignment="0" applyProtection="0">
      <alignment vertical="center"/>
    </xf>
    <xf numFmtId="0" fontId="70" fillId="0" borderId="70" applyNumberFormat="0" applyAlignment="0" applyProtection="0">
      <alignment vertical="center"/>
    </xf>
    <xf numFmtId="0" fontId="39" fillId="18" borderId="0" applyNumberFormat="0" applyAlignment="0" applyProtection="0">
      <alignment vertical="center"/>
    </xf>
    <xf numFmtId="0" fontId="44" fillId="15" borderId="0" applyNumberFormat="0" applyAlignment="0" applyProtection="0">
      <alignment vertical="center"/>
    </xf>
    <xf numFmtId="0" fontId="44" fillId="15" borderId="0" applyNumberFormat="0" applyAlignment="0" applyProtection="0">
      <alignment vertical="center"/>
    </xf>
    <xf numFmtId="0" fontId="5" fillId="0" borderId="0">
      <alignment vertical="center"/>
    </xf>
    <xf numFmtId="0" fontId="40" fillId="0" borderId="0">
      <alignment vertical="center"/>
    </xf>
    <xf numFmtId="0" fontId="44" fillId="15" borderId="0" applyNumberFormat="0" applyAlignment="0" applyProtection="0">
      <alignment vertical="center"/>
    </xf>
    <xf numFmtId="0" fontId="58" fillId="14" borderId="0" applyNumberFormat="0" applyAlignment="0" applyProtection="0">
      <alignment vertical="center"/>
    </xf>
    <xf numFmtId="0" fontId="39" fillId="18" borderId="0" applyNumberFormat="0" applyAlignment="0" applyProtection="0">
      <alignment vertical="center"/>
    </xf>
    <xf numFmtId="0" fontId="34" fillId="37" borderId="0" applyNumberFormat="0" applyAlignment="0" applyProtection="0">
      <alignment vertical="center"/>
    </xf>
    <xf numFmtId="0" fontId="34" fillId="0" borderId="0">
      <alignment vertical="center"/>
    </xf>
    <xf numFmtId="0" fontId="34" fillId="15" borderId="0" applyNumberFormat="0" applyAlignment="0" applyProtection="0">
      <alignment vertical="center"/>
    </xf>
    <xf numFmtId="0" fontId="39" fillId="13" borderId="0" applyNumberFormat="0" applyAlignment="0" applyProtection="0">
      <alignment vertical="center"/>
    </xf>
    <xf numFmtId="0" fontId="49" fillId="0" borderId="0" applyNumberFormat="0" applyAlignment="0" applyProtection="0">
      <alignment vertical="center"/>
    </xf>
    <xf numFmtId="0" fontId="39" fillId="18" borderId="0" applyNumberFormat="0" applyAlignment="0" applyProtection="0">
      <alignment vertical="center"/>
    </xf>
    <xf numFmtId="0" fontId="69" fillId="0" borderId="69" applyNumberFormat="0" applyAlignment="0" applyProtection="0">
      <alignment vertical="center"/>
    </xf>
    <xf numFmtId="0" fontId="44" fillId="15" borderId="0" applyNumberFormat="0" applyAlignment="0" applyProtection="0">
      <alignment vertical="center"/>
    </xf>
    <xf numFmtId="0" fontId="58" fillId="14" borderId="0" applyNumberFormat="0" applyAlignment="0" applyProtection="0">
      <alignment vertical="center"/>
    </xf>
    <xf numFmtId="0" fontId="39" fillId="8" borderId="0" applyNumberFormat="0" applyAlignment="0" applyProtection="0">
      <alignment vertical="center"/>
    </xf>
    <xf numFmtId="0" fontId="39" fillId="13" borderId="0" applyNumberFormat="0" applyAlignment="0" applyProtection="0">
      <alignment vertical="center"/>
    </xf>
    <xf numFmtId="0" fontId="34" fillId="15" borderId="0" applyNumberFormat="0" applyAlignment="0" applyProtection="0">
      <alignment vertical="center"/>
    </xf>
    <xf numFmtId="0" fontId="49" fillId="0" borderId="0" applyNumberFormat="0" applyAlignment="0" applyProtection="0">
      <alignment vertical="center"/>
    </xf>
    <xf numFmtId="0" fontId="39" fillId="18" borderId="0" applyNumberFormat="0" applyAlignment="0" applyProtection="0">
      <alignment vertical="center"/>
    </xf>
    <xf numFmtId="0" fontId="39" fillId="59" borderId="0" applyNumberFormat="0" applyAlignment="0" applyProtection="0">
      <alignment vertical="center"/>
    </xf>
    <xf numFmtId="0" fontId="39" fillId="25" borderId="0" applyNumberFormat="0" applyAlignment="0" applyProtection="0">
      <alignment vertical="center"/>
    </xf>
    <xf numFmtId="0" fontId="39" fillId="13" borderId="0" applyNumberFormat="0" applyAlignment="0" applyProtection="0">
      <alignment vertical="center"/>
    </xf>
    <xf numFmtId="0" fontId="34" fillId="15" borderId="0" applyNumberFormat="0" applyAlignment="0" applyProtection="0">
      <alignment vertical="center"/>
    </xf>
    <xf numFmtId="0" fontId="39" fillId="18" borderId="0" applyNumberFormat="0" applyAlignment="0" applyProtection="0">
      <alignment vertical="center"/>
    </xf>
    <xf numFmtId="0" fontId="39" fillId="26" borderId="0" applyNumberFormat="0" applyAlignment="0" applyProtection="0">
      <alignment vertical="center"/>
    </xf>
    <xf numFmtId="0" fontId="39" fillId="18" borderId="0" applyNumberFormat="0" applyAlignment="0" applyProtection="0">
      <alignment vertical="center"/>
    </xf>
    <xf numFmtId="0" fontId="58" fillId="14" borderId="0" applyNumberFormat="0" applyAlignment="0" applyProtection="0">
      <alignment vertical="center"/>
    </xf>
    <xf numFmtId="0" fontId="44" fillId="15" borderId="0" applyNumberFormat="0" applyAlignment="0" applyProtection="0">
      <alignment vertical="center"/>
    </xf>
    <xf numFmtId="0" fontId="39" fillId="61" borderId="0" applyNumberFormat="0" applyAlignment="0" applyProtection="0">
      <alignment vertical="center"/>
    </xf>
    <xf numFmtId="0" fontId="44" fillId="15" borderId="0" applyNumberFormat="0" applyAlignment="0" applyProtection="0">
      <alignment vertical="center"/>
    </xf>
    <xf numFmtId="0" fontId="34" fillId="9" borderId="0" applyNumberFormat="0" applyAlignment="0" applyProtection="0">
      <alignment vertical="center"/>
    </xf>
    <xf numFmtId="0" fontId="34" fillId="8" borderId="0" applyNumberFormat="0" applyAlignment="0" applyProtection="0">
      <alignment vertical="center"/>
    </xf>
    <xf numFmtId="9" fontId="5" fillId="0" borderId="0" applyFont="0" applyAlignment="0" applyProtection="0">
      <alignment vertical="center"/>
    </xf>
    <xf numFmtId="0" fontId="58" fillId="14" borderId="0" applyNumberFormat="0" applyAlignment="0" applyProtection="0">
      <alignment vertical="center"/>
    </xf>
    <xf numFmtId="0" fontId="39" fillId="36" borderId="0" applyNumberFormat="0" applyAlignment="0" applyProtection="0">
      <alignment vertical="center"/>
    </xf>
    <xf numFmtId="0" fontId="39" fillId="36" borderId="0" applyNumberFormat="0" applyAlignment="0" applyProtection="0">
      <alignment vertical="center"/>
    </xf>
    <xf numFmtId="0" fontId="5" fillId="0" borderId="0">
      <alignment vertical="center"/>
    </xf>
    <xf numFmtId="0" fontId="58" fillId="14" borderId="0" applyNumberFormat="0" applyAlignment="0" applyProtection="0">
      <alignment vertical="center"/>
    </xf>
    <xf numFmtId="0" fontId="39" fillId="9" borderId="0" applyNumberFormat="0" applyAlignment="0" applyProtection="0">
      <alignment vertical="center"/>
    </xf>
    <xf numFmtId="0" fontId="39" fillId="26" borderId="0" applyNumberFormat="0" applyAlignment="0" applyProtection="0">
      <alignment vertical="center"/>
    </xf>
    <xf numFmtId="0" fontId="34" fillId="15" borderId="0" applyNumberFormat="0" applyAlignment="0" applyProtection="0">
      <alignment vertical="center"/>
    </xf>
    <xf numFmtId="0" fontId="44" fillId="15" borderId="0" applyNumberFormat="0" applyAlignment="0" applyProtection="0">
      <alignment vertical="center"/>
    </xf>
    <xf numFmtId="0" fontId="39" fillId="22" borderId="0" applyNumberFormat="0" applyAlignment="0" applyProtection="0">
      <alignment vertical="center"/>
    </xf>
    <xf numFmtId="0" fontId="39" fillId="18" borderId="0" applyNumberFormat="0" applyAlignment="0" applyProtection="0">
      <alignment vertical="center"/>
    </xf>
    <xf numFmtId="0" fontId="34" fillId="37" borderId="0" applyNumberFormat="0" applyAlignment="0" applyProtection="0">
      <alignment vertical="center"/>
    </xf>
    <xf numFmtId="0" fontId="39" fillId="22" borderId="0" applyNumberFormat="0" applyAlignment="0" applyProtection="0">
      <alignment vertical="center"/>
    </xf>
    <xf numFmtId="0" fontId="5" fillId="0" borderId="0">
      <alignment vertical="center"/>
    </xf>
    <xf numFmtId="0" fontId="71" fillId="0" borderId="71" applyNumberFormat="0" applyAlignment="0" applyProtection="0">
      <alignment vertical="center"/>
    </xf>
    <xf numFmtId="0" fontId="68" fillId="0" borderId="68" applyNumberFormat="0" applyAlignment="0" applyProtection="0">
      <alignment vertical="center"/>
    </xf>
    <xf numFmtId="0" fontId="39" fillId="18" borderId="0" applyNumberFormat="0" applyAlignment="0" applyProtection="0">
      <alignment vertical="center"/>
    </xf>
    <xf numFmtId="0" fontId="58" fillId="14" borderId="0" applyNumberFormat="0" applyAlignment="0" applyProtection="0">
      <alignment vertical="center"/>
    </xf>
    <xf numFmtId="0" fontId="34" fillId="8" borderId="0" applyNumberFormat="0" applyAlignment="0" applyProtection="0">
      <alignment vertical="center"/>
    </xf>
    <xf numFmtId="0" fontId="39" fillId="25" borderId="0" applyNumberFormat="0" applyAlignment="0" applyProtection="0">
      <alignment vertical="center"/>
    </xf>
    <xf numFmtId="0" fontId="5" fillId="0" borderId="0">
      <alignment vertical="center"/>
    </xf>
    <xf numFmtId="0" fontId="44" fillId="15" borderId="0" applyNumberFormat="0" applyAlignment="0" applyProtection="0">
      <alignment vertical="center"/>
    </xf>
    <xf numFmtId="0" fontId="44" fillId="15" borderId="0" applyNumberFormat="0" applyAlignment="0" applyProtection="0">
      <alignment vertical="center"/>
    </xf>
    <xf numFmtId="0" fontId="44" fillId="15" borderId="0" applyNumberFormat="0" applyAlignment="0" applyProtection="0">
      <alignment vertical="center"/>
    </xf>
    <xf numFmtId="0" fontId="44" fillId="15" borderId="0" applyNumberFormat="0" applyAlignment="0" applyProtection="0">
      <alignment vertical="center"/>
    </xf>
    <xf numFmtId="0" fontId="58" fillId="14" borderId="0" applyNumberFormat="0" applyAlignment="0" applyProtection="0">
      <alignment vertical="center"/>
    </xf>
    <xf numFmtId="0" fontId="68" fillId="0" borderId="68" applyNumberFormat="0" applyAlignment="0" applyProtection="0">
      <alignment vertical="center"/>
    </xf>
    <xf numFmtId="0" fontId="34" fillId="0" borderId="0">
      <alignment vertical="center"/>
    </xf>
    <xf numFmtId="0" fontId="34" fillId="16" borderId="0" applyNumberFormat="0" applyAlignment="0" applyProtection="0">
      <alignment vertical="center"/>
    </xf>
    <xf numFmtId="0" fontId="34" fillId="0" borderId="0">
      <alignment vertical="center"/>
    </xf>
    <xf numFmtId="0" fontId="39" fillId="59" borderId="0" applyNumberFormat="0" applyAlignment="0" applyProtection="0">
      <alignment vertical="center"/>
    </xf>
    <xf numFmtId="0" fontId="34" fillId="16" borderId="0" applyNumberFormat="0" applyAlignment="0" applyProtection="0">
      <alignment vertical="center"/>
    </xf>
    <xf numFmtId="0" fontId="68" fillId="0" borderId="68" applyNumberFormat="0" applyAlignment="0" applyProtection="0">
      <alignment vertical="center"/>
    </xf>
    <xf numFmtId="0" fontId="34" fillId="20" borderId="0" applyNumberFormat="0" applyAlignment="0" applyProtection="0">
      <alignment vertical="center"/>
    </xf>
    <xf numFmtId="0" fontId="34" fillId="20" borderId="0" applyNumberFormat="0" applyAlignment="0" applyProtection="0">
      <alignment vertical="center"/>
    </xf>
    <xf numFmtId="0" fontId="68" fillId="0" borderId="68" applyNumberFormat="0" applyAlignment="0" applyProtection="0">
      <alignment vertical="center"/>
    </xf>
    <xf numFmtId="0" fontId="31" fillId="0" borderId="0">
      <alignment vertical="center"/>
    </xf>
    <xf numFmtId="0" fontId="34" fillId="0" borderId="0">
      <alignment vertical="center"/>
    </xf>
    <xf numFmtId="0" fontId="34" fillId="16" borderId="0" applyNumberFormat="0" applyAlignment="0" applyProtection="0">
      <alignment vertical="center"/>
    </xf>
    <xf numFmtId="0" fontId="39" fillId="41" borderId="0" applyNumberFormat="0" applyAlignment="0" applyProtection="0">
      <alignment vertical="center"/>
    </xf>
    <xf numFmtId="0" fontId="46" fillId="22" borderId="0" applyNumberFormat="0" applyAlignment="0" applyProtection="0">
      <alignment vertical="center"/>
    </xf>
    <xf numFmtId="0" fontId="39" fillId="41" borderId="0" applyNumberFormat="0" applyAlignment="0" applyProtection="0">
      <alignment vertical="center"/>
    </xf>
    <xf numFmtId="0" fontId="39" fillId="45" borderId="0" applyNumberFormat="0" applyAlignment="0" applyProtection="0">
      <alignment vertical="center"/>
    </xf>
    <xf numFmtId="0" fontId="58" fillId="14" borderId="0" applyNumberFormat="0" applyAlignment="0" applyProtection="0">
      <alignment vertical="center"/>
    </xf>
    <xf numFmtId="0" fontId="71" fillId="0" borderId="71" applyNumberFormat="0" applyAlignment="0" applyProtection="0">
      <alignment vertical="center"/>
    </xf>
    <xf numFmtId="0" fontId="40" fillId="0" borderId="0">
      <alignment vertical="center"/>
    </xf>
    <xf numFmtId="0" fontId="42" fillId="0" borderId="0" applyNumberFormat="0" applyAlignment="0" applyProtection="0">
      <alignment vertical="center"/>
    </xf>
    <xf numFmtId="0" fontId="46" fillId="22" borderId="0" applyNumberFormat="0" applyAlignment="0" applyProtection="0">
      <alignment vertical="center"/>
    </xf>
    <xf numFmtId="0" fontId="40" fillId="0" borderId="0">
      <alignment vertical="center"/>
    </xf>
    <xf numFmtId="0" fontId="69" fillId="0" borderId="69" applyNumberFormat="0" applyAlignment="0" applyProtection="0">
      <alignment vertical="center"/>
    </xf>
    <xf numFmtId="0" fontId="68" fillId="0" borderId="0" applyNumberFormat="0" applyAlignment="0" applyProtection="0">
      <alignment vertical="center"/>
    </xf>
    <xf numFmtId="0" fontId="34" fillId="33" borderId="0" applyNumberFormat="0" applyAlignment="0" applyProtection="0">
      <alignment vertical="center"/>
    </xf>
    <xf numFmtId="0" fontId="39" fillId="25" borderId="0" applyNumberFormat="0" applyAlignment="0" applyProtection="0">
      <alignment vertical="center"/>
    </xf>
    <xf numFmtId="0" fontId="68" fillId="0" borderId="0" applyNumberFormat="0" applyAlignment="0" applyProtection="0">
      <alignment vertical="center"/>
    </xf>
    <xf numFmtId="0" fontId="60" fillId="0" borderId="0" applyNumberFormat="0" applyAlignment="0" applyProtection="0">
      <alignment vertical="center"/>
    </xf>
    <xf numFmtId="0" fontId="40" fillId="0" borderId="0">
      <alignment vertical="center"/>
    </xf>
    <xf numFmtId="0" fontId="58" fillId="14" borderId="0" applyNumberFormat="0" applyAlignment="0" applyProtection="0">
      <alignment vertical="center"/>
    </xf>
    <xf numFmtId="0" fontId="58" fillId="14" borderId="0" applyNumberFormat="0" applyAlignment="0" applyProtection="0">
      <alignment vertical="center"/>
    </xf>
    <xf numFmtId="0" fontId="58" fillId="14" borderId="0" applyNumberFormat="0" applyAlignment="0" applyProtection="0">
      <alignment vertical="center"/>
    </xf>
    <xf numFmtId="0" fontId="58" fillId="14" borderId="0" applyNumberFormat="0" applyAlignment="0" applyProtection="0">
      <alignment vertical="center"/>
    </xf>
    <xf numFmtId="0" fontId="34" fillId="32" borderId="0" applyNumberFormat="0" applyAlignment="0" applyProtection="0">
      <alignment vertical="center"/>
    </xf>
    <xf numFmtId="0" fontId="40" fillId="0" borderId="0">
      <alignment vertical="center"/>
    </xf>
    <xf numFmtId="0" fontId="58" fillId="14" borderId="0" applyNumberFormat="0" applyAlignment="0" applyProtection="0">
      <alignment vertical="center"/>
    </xf>
    <xf numFmtId="43" fontId="5" fillId="0" borderId="0" applyFont="0" applyAlignment="0" applyProtection="0">
      <alignment vertical="center"/>
    </xf>
    <xf numFmtId="43" fontId="5" fillId="0" borderId="0" applyFont="0" applyAlignment="0" applyProtection="0">
      <alignment vertical="center"/>
    </xf>
    <xf numFmtId="0" fontId="58" fillId="14" borderId="0" applyNumberFormat="0" applyAlignment="0" applyProtection="0">
      <alignment vertical="center"/>
    </xf>
    <xf numFmtId="0" fontId="58" fillId="14" borderId="0" applyNumberFormat="0" applyAlignment="0" applyProtection="0">
      <alignment vertical="center"/>
    </xf>
    <xf numFmtId="0" fontId="44" fillId="15" borderId="0" applyNumberFormat="0" applyAlignment="0" applyProtection="0">
      <alignment vertical="center"/>
    </xf>
    <xf numFmtId="0" fontId="58" fillId="14" borderId="0" applyNumberFormat="0" applyAlignment="0" applyProtection="0">
      <alignment vertical="center"/>
    </xf>
    <xf numFmtId="0" fontId="44" fillId="15" borderId="0" applyNumberFormat="0" applyAlignment="0" applyProtection="0">
      <alignment vertical="center"/>
    </xf>
    <xf numFmtId="0" fontId="34" fillId="15" borderId="0" applyNumberFormat="0" applyAlignment="0" applyProtection="0">
      <alignment vertical="center"/>
    </xf>
    <xf numFmtId="0" fontId="39" fillId="13" borderId="0" applyNumberFormat="0" applyAlignment="0" applyProtection="0">
      <alignment vertical="center"/>
    </xf>
    <xf numFmtId="0" fontId="34" fillId="0" borderId="0">
      <alignment vertical="center"/>
    </xf>
    <xf numFmtId="0" fontId="58" fillId="14" borderId="0" applyNumberFormat="0" applyAlignment="0" applyProtection="0">
      <alignment vertical="center"/>
    </xf>
    <xf numFmtId="0" fontId="39" fillId="8" borderId="0" applyNumberFormat="0" applyAlignment="0" applyProtection="0">
      <alignment vertical="center"/>
    </xf>
    <xf numFmtId="0" fontId="49" fillId="0" borderId="0" applyNumberFormat="0" applyAlignment="0" applyProtection="0">
      <alignment vertical="center"/>
    </xf>
    <xf numFmtId="0" fontId="39" fillId="13" borderId="0" applyNumberFormat="0" applyAlignment="0" applyProtection="0">
      <alignment vertical="center"/>
    </xf>
    <xf numFmtId="0" fontId="34" fillId="15" borderId="0" applyNumberFormat="0" applyAlignment="0" applyProtection="0">
      <alignment vertical="center"/>
    </xf>
    <xf numFmtId="0" fontId="34" fillId="23" borderId="0" applyNumberFormat="0" applyAlignment="0" applyProtection="0">
      <alignment vertical="center"/>
    </xf>
    <xf numFmtId="0" fontId="40" fillId="0" borderId="0">
      <alignment vertical="center"/>
    </xf>
    <xf numFmtId="0" fontId="67" fillId="45" borderId="67" applyNumberFormat="0" applyAlignment="0" applyProtection="0">
      <alignment vertical="center"/>
    </xf>
    <xf numFmtId="0" fontId="5" fillId="0" borderId="0">
      <alignment vertical="center"/>
    </xf>
    <xf numFmtId="0" fontId="44" fillId="15" borderId="0" applyNumberFormat="0" applyAlignment="0" applyProtection="0">
      <alignment vertical="center"/>
    </xf>
    <xf numFmtId="0" fontId="44" fillId="15" borderId="0" applyNumberFormat="0" applyAlignment="0" applyProtection="0">
      <alignment vertical="center"/>
    </xf>
    <xf numFmtId="0" fontId="5" fillId="0" borderId="0">
      <alignment vertical="center"/>
    </xf>
    <xf numFmtId="0" fontId="71" fillId="0" borderId="71" applyNumberFormat="0" applyAlignment="0" applyProtection="0">
      <alignment vertical="center"/>
    </xf>
    <xf numFmtId="0" fontId="44" fillId="15" borderId="0" applyNumberFormat="0" applyAlignment="0" applyProtection="0">
      <alignment vertical="center"/>
    </xf>
    <xf numFmtId="0" fontId="42" fillId="0" borderId="0" applyNumberFormat="0" applyAlignment="0" applyProtection="0">
      <alignment vertical="center"/>
    </xf>
    <xf numFmtId="0" fontId="5" fillId="16" borderId="57" applyNumberFormat="0" applyFont="0" applyAlignment="0" applyProtection="0">
      <alignment vertical="center"/>
    </xf>
    <xf numFmtId="0" fontId="58" fillId="14" borderId="0" applyNumberFormat="0" applyAlignment="0" applyProtection="0">
      <alignment vertical="center"/>
    </xf>
    <xf numFmtId="0" fontId="40" fillId="0" borderId="0">
      <alignment vertical="center"/>
    </xf>
    <xf numFmtId="0" fontId="34" fillId="32" borderId="0" applyNumberFormat="0" applyAlignment="0" applyProtection="0">
      <alignment vertical="center"/>
    </xf>
    <xf numFmtId="0" fontId="4" fillId="0" borderId="0">
      <alignment vertical="center"/>
    </xf>
    <xf numFmtId="0" fontId="5" fillId="16" borderId="57" applyNumberFormat="0" applyFont="0" applyAlignment="0" applyProtection="0">
      <alignment vertical="center"/>
    </xf>
    <xf numFmtId="0" fontId="34" fillId="0" borderId="0">
      <alignment vertical="center"/>
    </xf>
    <xf numFmtId="0" fontId="5" fillId="0" borderId="0">
      <alignment vertical="center"/>
    </xf>
    <xf numFmtId="0" fontId="34" fillId="0" borderId="0">
      <alignment vertical="center"/>
    </xf>
    <xf numFmtId="0" fontId="40" fillId="0" borderId="0">
      <alignment vertical="center"/>
    </xf>
    <xf numFmtId="0" fontId="5" fillId="0" borderId="0">
      <alignment vertical="center"/>
    </xf>
    <xf numFmtId="0" fontId="5" fillId="0" borderId="0">
      <alignment vertical="center"/>
    </xf>
    <xf numFmtId="0" fontId="44" fillId="15" borderId="0" applyNumberFormat="0" applyAlignment="0" applyProtection="0">
      <alignment vertical="center"/>
    </xf>
    <xf numFmtId="0" fontId="58" fillId="14" borderId="0" applyNumberFormat="0" applyAlignment="0" applyProtection="0">
      <alignment vertical="center"/>
    </xf>
    <xf numFmtId="0" fontId="40" fillId="0" borderId="0">
      <alignment vertical="center"/>
    </xf>
    <xf numFmtId="0" fontId="40" fillId="0" borderId="0">
      <alignment vertical="center"/>
    </xf>
    <xf numFmtId="0" fontId="5" fillId="0" borderId="0">
      <alignment vertical="center"/>
    </xf>
    <xf numFmtId="0" fontId="39" fillId="25" borderId="0" applyNumberFormat="0" applyAlignment="0" applyProtection="0">
      <alignment vertical="center"/>
    </xf>
    <xf numFmtId="0" fontId="44" fillId="15" borderId="0" applyNumberFormat="0" applyAlignment="0" applyProtection="0">
      <alignment vertical="center"/>
    </xf>
    <xf numFmtId="0" fontId="5" fillId="0" borderId="0">
      <alignment vertical="center"/>
    </xf>
    <xf numFmtId="0" fontId="40" fillId="0" borderId="0">
      <alignment vertical="center"/>
    </xf>
    <xf numFmtId="0" fontId="39" fillId="41" borderId="0" applyNumberFormat="0" applyAlignment="0" applyProtection="0">
      <alignment vertical="center"/>
    </xf>
    <xf numFmtId="0" fontId="40" fillId="0" borderId="0">
      <alignment vertical="center"/>
    </xf>
    <xf numFmtId="0" fontId="40" fillId="0" borderId="0">
      <alignment vertical="center"/>
    </xf>
    <xf numFmtId="0" fontId="5" fillId="0" borderId="0">
      <alignment vertical="center"/>
    </xf>
    <xf numFmtId="0" fontId="40" fillId="0" borderId="0">
      <alignment vertical="center"/>
    </xf>
    <xf numFmtId="0" fontId="45" fillId="20" borderId="56" applyNumberFormat="0" applyAlignment="0" applyProtection="0">
      <alignment vertical="center"/>
    </xf>
    <xf numFmtId="0" fontId="40" fillId="0" borderId="0">
      <alignment vertical="center"/>
    </xf>
    <xf numFmtId="0" fontId="39" fillId="59" borderId="0" applyNumberFormat="0" applyAlignment="0" applyProtection="0">
      <alignment vertical="center"/>
    </xf>
    <xf numFmtId="0" fontId="39" fillId="41" borderId="0" applyNumberFormat="0" applyAlignment="0" applyProtection="0">
      <alignment vertical="center"/>
    </xf>
    <xf numFmtId="0" fontId="44" fillId="15" borderId="0" applyNumberFormat="0" applyAlignment="0" applyProtection="0">
      <alignment vertical="center"/>
    </xf>
    <xf numFmtId="0" fontId="46" fillId="22" borderId="0" applyNumberFormat="0" applyAlignment="0" applyProtection="0">
      <alignment vertical="center"/>
    </xf>
    <xf numFmtId="0" fontId="34" fillId="20" borderId="0" applyNumberFormat="0" applyAlignment="0" applyProtection="0">
      <alignment vertical="center"/>
    </xf>
    <xf numFmtId="0" fontId="40" fillId="0" borderId="0">
      <alignment vertical="center"/>
    </xf>
    <xf numFmtId="0" fontId="69" fillId="0" borderId="69" applyNumberFormat="0" applyAlignment="0" applyProtection="0">
      <alignment vertical="center"/>
    </xf>
    <xf numFmtId="0" fontId="44" fillId="15" borderId="0" applyNumberFormat="0" applyAlignment="0" applyProtection="0">
      <alignment vertical="center"/>
    </xf>
    <xf numFmtId="0" fontId="44" fillId="15" borderId="0" applyNumberFormat="0" applyAlignment="0" applyProtection="0">
      <alignment vertical="center"/>
    </xf>
    <xf numFmtId="0" fontId="5" fillId="0" borderId="0">
      <alignment vertical="center"/>
    </xf>
    <xf numFmtId="0" fontId="5" fillId="0" borderId="0">
      <alignment vertical="center"/>
    </xf>
    <xf numFmtId="0" fontId="34" fillId="37" borderId="0" applyNumberFormat="0" applyAlignment="0" applyProtection="0">
      <alignment vertical="center"/>
    </xf>
    <xf numFmtId="0" fontId="39" fillId="59" borderId="0" applyNumberFormat="0" applyAlignment="0" applyProtection="0">
      <alignment vertical="center"/>
    </xf>
    <xf numFmtId="0" fontId="31" fillId="0" borderId="0">
      <alignment vertical="center"/>
    </xf>
    <xf numFmtId="0" fontId="40" fillId="0" borderId="0">
      <alignment vertical="center"/>
    </xf>
    <xf numFmtId="43" fontId="5" fillId="0" borderId="0" applyFont="0" applyAlignment="0" applyProtection="0">
      <alignment vertical="center"/>
    </xf>
    <xf numFmtId="0" fontId="40" fillId="0" borderId="0">
      <alignment vertical="center"/>
    </xf>
    <xf numFmtId="0" fontId="34" fillId="22" borderId="0" applyNumberFormat="0" applyAlignment="0" applyProtection="0">
      <alignment vertical="center"/>
    </xf>
    <xf numFmtId="0" fontId="5" fillId="0" borderId="0">
      <alignment vertical="center"/>
    </xf>
    <xf numFmtId="0" fontId="40" fillId="0" borderId="0">
      <alignment vertical="center"/>
    </xf>
    <xf numFmtId="0" fontId="5" fillId="0" borderId="0">
      <alignment vertical="center"/>
    </xf>
    <xf numFmtId="0" fontId="40" fillId="0" borderId="0">
      <alignment vertical="center"/>
    </xf>
    <xf numFmtId="0" fontId="5" fillId="0" borderId="0">
      <alignment vertical="center"/>
    </xf>
    <xf numFmtId="0" fontId="46" fillId="22" borderId="0" applyNumberFormat="0" applyAlignment="0" applyProtection="0">
      <alignment vertical="center"/>
    </xf>
    <xf numFmtId="0" fontId="42" fillId="0" borderId="0" applyNumberFormat="0" applyAlignment="0" applyProtection="0">
      <alignment vertical="center"/>
    </xf>
    <xf numFmtId="0" fontId="39" fillId="18" borderId="0" applyNumberFormat="0" applyAlignment="0" applyProtection="0">
      <alignment vertical="center"/>
    </xf>
    <xf numFmtId="0" fontId="34" fillId="37" borderId="0" applyNumberFormat="0" applyAlignment="0" applyProtection="0">
      <alignment vertical="center"/>
    </xf>
    <xf numFmtId="0" fontId="40" fillId="0" borderId="0">
      <alignment vertical="center"/>
    </xf>
    <xf numFmtId="0" fontId="40" fillId="0" borderId="0">
      <alignment vertical="center"/>
    </xf>
    <xf numFmtId="0" fontId="39" fillId="45" borderId="0" applyNumberFormat="0" applyAlignment="0" applyProtection="0">
      <alignment vertical="center"/>
    </xf>
    <xf numFmtId="0" fontId="44" fillId="15" borderId="0" applyNumberFormat="0" applyAlignment="0" applyProtection="0">
      <alignment vertical="center"/>
    </xf>
    <xf numFmtId="0" fontId="39" fillId="26" borderId="0" applyNumberFormat="0" applyAlignment="0" applyProtection="0">
      <alignment vertical="center"/>
    </xf>
    <xf numFmtId="0" fontId="42" fillId="0" borderId="0" applyNumberFormat="0" applyAlignment="0" applyProtection="0">
      <alignment vertical="center"/>
    </xf>
    <xf numFmtId="0" fontId="44" fillId="15" borderId="0" applyNumberFormat="0" applyAlignment="0" applyProtection="0">
      <alignment vertical="center"/>
    </xf>
    <xf numFmtId="0" fontId="67" fillId="45" borderId="67" applyNumberFormat="0" applyAlignment="0" applyProtection="0">
      <alignment vertical="center"/>
    </xf>
    <xf numFmtId="0" fontId="34" fillId="37" borderId="0" applyNumberFormat="0" applyAlignment="0" applyProtection="0">
      <alignment vertical="center"/>
    </xf>
    <xf numFmtId="0" fontId="47" fillId="0" borderId="59" applyNumberFormat="0" applyAlignment="0" applyProtection="0">
      <alignment vertical="center"/>
    </xf>
    <xf numFmtId="0" fontId="39" fillId="13" borderId="0" applyNumberFormat="0" applyAlignment="0" applyProtection="0">
      <alignment vertical="center"/>
    </xf>
    <xf numFmtId="0" fontId="45" fillId="20" borderId="56" applyNumberFormat="0" applyAlignment="0" applyProtection="0">
      <alignment vertical="center"/>
    </xf>
    <xf numFmtId="0" fontId="37" fillId="0" borderId="0" applyNumberFormat="0" applyAlignment="0" applyProtection="0">
      <alignment vertical="center"/>
    </xf>
    <xf numFmtId="0" fontId="39" fillId="45" borderId="0" applyNumberFormat="0" applyAlignment="0" applyProtection="0">
      <alignment vertical="center"/>
    </xf>
    <xf numFmtId="0" fontId="39" fillId="59" borderId="0" applyNumberFormat="0" applyAlignment="0" applyProtection="0">
      <alignment vertical="center"/>
    </xf>
    <xf numFmtId="0" fontId="39" fillId="59" borderId="0" applyNumberFormat="0" applyAlignment="0" applyProtection="0">
      <alignment vertical="center"/>
    </xf>
    <xf numFmtId="0" fontId="5" fillId="16" borderId="57" applyNumberFormat="0" applyFont="0" applyAlignment="0" applyProtection="0">
      <alignment vertical="center"/>
    </xf>
    <xf numFmtId="0" fontId="39" fillId="26" borderId="0" applyNumberFormat="0" applyAlignment="0" applyProtection="0">
      <alignment vertical="center"/>
    </xf>
    <xf numFmtId="0" fontId="5" fillId="16" borderId="57" applyNumberFormat="0" applyFont="0" applyAlignment="0" applyProtection="0">
      <alignment vertical="center"/>
    </xf>
    <xf numFmtId="0" fontId="49" fillId="0" borderId="0" applyNumberFormat="0" applyAlignment="0" applyProtection="0">
      <alignment vertical="center"/>
    </xf>
    <xf numFmtId="0" fontId="34" fillId="23" borderId="0" applyNumberFormat="0" applyAlignment="0" applyProtection="0">
      <alignment vertical="center"/>
    </xf>
    <xf numFmtId="0" fontId="39" fillId="56" borderId="0" applyNumberFormat="0" applyAlignment="0" applyProtection="0">
      <alignment vertical="center"/>
    </xf>
    <xf numFmtId="0" fontId="34" fillId="23" borderId="0" applyNumberFormat="0" applyAlignment="0" applyProtection="0">
      <alignment vertical="center"/>
    </xf>
    <xf numFmtId="0" fontId="60" fillId="0" borderId="0" applyNumberFormat="0" applyAlignment="0" applyProtection="0">
      <alignment vertical="center"/>
    </xf>
    <xf numFmtId="43" fontId="5" fillId="0" borderId="0" applyFont="0" applyAlignment="0" applyProtection="0">
      <alignment vertical="center"/>
    </xf>
    <xf numFmtId="0" fontId="5" fillId="0" borderId="0">
      <alignment vertical="center"/>
    </xf>
    <xf numFmtId="0" fontId="39" fillId="19" borderId="0" applyNumberFormat="0" applyAlignment="0" applyProtection="0">
      <alignment vertical="center"/>
    </xf>
    <xf numFmtId="0" fontId="39" fillId="36" borderId="0" applyNumberFormat="0" applyAlignment="0" applyProtection="0">
      <alignment vertical="center"/>
    </xf>
    <xf numFmtId="0" fontId="34" fillId="22" borderId="0" applyNumberFormat="0" applyAlignment="0" applyProtection="0">
      <alignment vertical="center"/>
    </xf>
    <xf numFmtId="0" fontId="34" fillId="36" borderId="0" applyNumberFormat="0" applyAlignment="0" applyProtection="0">
      <alignment vertical="center"/>
    </xf>
    <xf numFmtId="0" fontId="34" fillId="22" borderId="0" applyNumberFormat="0" applyAlignment="0" applyProtection="0">
      <alignment vertical="center"/>
    </xf>
    <xf numFmtId="0" fontId="39" fillId="41" borderId="0" applyNumberFormat="0" applyAlignment="0" applyProtection="0">
      <alignment vertical="center"/>
    </xf>
    <xf numFmtId="0" fontId="39" fillId="45" borderId="0" applyNumberFormat="0" applyAlignment="0" applyProtection="0">
      <alignment vertical="center"/>
    </xf>
    <xf numFmtId="0" fontId="44" fillId="15" borderId="0" applyNumberFormat="0" applyAlignment="0" applyProtection="0">
      <alignment vertical="center"/>
    </xf>
    <xf numFmtId="0" fontId="34" fillId="20" borderId="0" applyNumberFormat="0" applyAlignment="0" applyProtection="0">
      <alignment vertical="center"/>
    </xf>
    <xf numFmtId="0" fontId="5" fillId="0" borderId="0">
      <alignment vertical="center"/>
    </xf>
    <xf numFmtId="0" fontId="39" fillId="59" borderId="0" applyNumberFormat="0" applyAlignment="0" applyProtection="0">
      <alignment vertical="center"/>
    </xf>
    <xf numFmtId="0" fontId="45" fillId="20" borderId="56" applyNumberFormat="0" applyAlignment="0" applyProtection="0">
      <alignment vertical="center"/>
    </xf>
    <xf numFmtId="0" fontId="34" fillId="26" borderId="0" applyNumberFormat="0" applyAlignment="0" applyProtection="0">
      <alignment vertical="center"/>
    </xf>
    <xf numFmtId="0" fontId="41" fillId="9" borderId="56" applyNumberFormat="0" applyAlignment="0" applyProtection="0">
      <alignment vertical="center"/>
    </xf>
    <xf numFmtId="0" fontId="39" fillId="41" borderId="0" applyNumberFormat="0" applyAlignment="0" applyProtection="0">
      <alignment vertical="center"/>
    </xf>
    <xf numFmtId="0" fontId="40" fillId="0" borderId="0">
      <alignment vertical="center"/>
    </xf>
    <xf numFmtId="0" fontId="5" fillId="0" borderId="0">
      <alignment vertical="center"/>
    </xf>
    <xf numFmtId="0" fontId="39" fillId="13" borderId="0" applyNumberFormat="0" applyAlignment="0" applyProtection="0">
      <alignment vertical="center"/>
    </xf>
    <xf numFmtId="0" fontId="40" fillId="0" borderId="0">
      <alignment vertical="center"/>
    </xf>
    <xf numFmtId="0" fontId="58" fillId="14" borderId="0" applyNumberFormat="0" applyAlignment="0" applyProtection="0">
      <alignment vertical="center"/>
    </xf>
    <xf numFmtId="0" fontId="45" fillId="20" borderId="56" applyNumberFormat="0" applyAlignment="0" applyProtection="0">
      <alignment vertical="center"/>
    </xf>
    <xf numFmtId="0" fontId="39" fillId="13" borderId="0" applyNumberFormat="0" applyAlignment="0" applyProtection="0">
      <alignment vertical="center"/>
    </xf>
    <xf numFmtId="0" fontId="37" fillId="0" borderId="0" applyNumberFormat="0" applyAlignment="0" applyProtection="0">
      <alignment vertical="center"/>
    </xf>
    <xf numFmtId="0" fontId="39" fillId="12" borderId="0" applyNumberFormat="0" applyAlignment="0" applyProtection="0">
      <alignment vertical="center"/>
    </xf>
    <xf numFmtId="0" fontId="34" fillId="22" borderId="0" applyNumberFormat="0" applyAlignment="0" applyProtection="0">
      <alignment vertical="center"/>
    </xf>
    <xf numFmtId="0" fontId="39" fillId="18" borderId="0" applyNumberFormat="0" applyAlignment="0" applyProtection="0">
      <alignment vertical="center"/>
    </xf>
    <xf numFmtId="0" fontId="5" fillId="0" borderId="0">
      <alignment vertical="center"/>
    </xf>
    <xf numFmtId="0" fontId="31" fillId="0" borderId="0">
      <alignment vertical="center"/>
    </xf>
    <xf numFmtId="0" fontId="39" fillId="13" borderId="0" applyNumberFormat="0" applyAlignment="0" applyProtection="0">
      <alignment vertical="center"/>
    </xf>
    <xf numFmtId="0" fontId="44" fillId="15" borderId="0" applyNumberFormat="0" applyAlignment="0" applyProtection="0">
      <alignment vertical="center"/>
    </xf>
    <xf numFmtId="43" fontId="5" fillId="0" borderId="0" applyFont="0" applyAlignment="0" applyProtection="0">
      <alignment vertical="center"/>
    </xf>
    <xf numFmtId="0" fontId="39" fillId="20" borderId="0" applyNumberFormat="0" applyAlignment="0" applyProtection="0">
      <alignment vertical="center"/>
    </xf>
    <xf numFmtId="0" fontId="40" fillId="0" borderId="0">
      <alignment vertical="center"/>
    </xf>
  </cellStyleXfs>
  <cellXfs count="221">
    <xf numFmtId="0" fontId="0" fillId="0" borderId="0" xfId="0" applyNumberFormat="1" applyFont="1" applyFill="1" applyBorder="1" applyAlignment="1" applyProtection="1"/>
    <xf numFmtId="0" fontId="1" fillId="0" borderId="0" xfId="472" applyNumberFormat="1" applyFont="1" applyFill="1" applyBorder="1" applyAlignment="1" applyProtection="1">
      <alignment vertical="center"/>
    </xf>
    <xf numFmtId="0" fontId="1" fillId="0" borderId="0" xfId="472" applyNumberFormat="1" applyFont="1" applyFill="1" applyBorder="1" applyAlignment="1" applyProtection="1">
      <alignment vertical="center" shrinkToFit="1"/>
    </xf>
    <xf numFmtId="0" fontId="2" fillId="0" borderId="0" xfId="472" applyNumberFormat="1" applyFont="1" applyFill="1" applyBorder="1" applyAlignment="1" applyProtection="1">
      <alignment horizontal="center" vertical="center"/>
    </xf>
    <xf numFmtId="0" fontId="1" fillId="0" borderId="1" xfId="472" applyNumberFormat="1" applyFont="1" applyFill="1" applyBorder="1" applyAlignment="1" applyProtection="1">
      <alignment horizontal="center" vertical="center"/>
    </xf>
    <xf numFmtId="0" fontId="1" fillId="0" borderId="2" xfId="472" applyNumberFormat="1" applyFont="1" applyFill="1" applyBorder="1" applyAlignment="1" applyProtection="1">
      <alignment horizontal="center" vertical="center"/>
    </xf>
    <xf numFmtId="0" fontId="1" fillId="0" borderId="2" xfId="472" applyNumberFormat="1" applyFont="1" applyFill="1" applyBorder="1" applyAlignment="1" applyProtection="1">
      <alignment horizontal="center" vertical="center" wrapText="1"/>
    </xf>
    <xf numFmtId="0" fontId="1" fillId="0" borderId="3" xfId="472" applyNumberFormat="1" applyFont="1" applyFill="1" applyBorder="1" applyAlignment="1" applyProtection="1">
      <alignment horizontal="center" vertical="center"/>
    </xf>
    <xf numFmtId="0" fontId="1" fillId="0" borderId="4" xfId="472" applyNumberFormat="1" applyFont="1" applyFill="1" applyBorder="1" applyAlignment="1" applyProtection="1">
      <alignment horizontal="center" vertical="center"/>
    </xf>
    <xf numFmtId="0" fontId="1" fillId="0" borderId="5" xfId="472" applyNumberFormat="1" applyFont="1" applyFill="1" applyBorder="1" applyAlignment="1" applyProtection="1">
      <alignment horizontal="center" vertical="center"/>
    </xf>
    <xf numFmtId="0" fontId="1" fillId="0" borderId="6" xfId="472" applyNumberFormat="1" applyFont="1" applyFill="1" applyBorder="1" applyAlignment="1" applyProtection="1">
      <alignment horizontal="center" vertical="center"/>
    </xf>
    <xf numFmtId="0" fontId="1" fillId="0" borderId="6" xfId="472" applyNumberFormat="1" applyFont="1" applyFill="1" applyBorder="1" applyAlignment="1" applyProtection="1">
      <alignment horizontal="center" vertical="center" wrapText="1"/>
    </xf>
    <xf numFmtId="0" fontId="1" fillId="0" borderId="7" xfId="472" applyNumberFormat="1" applyFont="1" applyFill="1" applyBorder="1" applyAlignment="1" applyProtection="1">
      <alignment horizontal="center" vertical="center" wrapText="1"/>
    </xf>
    <xf numFmtId="0" fontId="1" fillId="0" borderId="8" xfId="472" applyNumberFormat="1" applyFont="1" applyFill="1" applyBorder="1" applyAlignment="1" applyProtection="1">
      <alignment horizontal="center" vertical="center" wrapText="1"/>
    </xf>
    <xf numFmtId="0" fontId="1" fillId="0" borderId="9" xfId="472" applyNumberFormat="1" applyFont="1" applyFill="1" applyBorder="1" applyAlignment="1" applyProtection="1">
      <alignment horizontal="center" vertical="center" wrapText="1"/>
    </xf>
    <xf numFmtId="0" fontId="1" fillId="0" borderId="7" xfId="472" applyNumberFormat="1" applyFont="1" applyFill="1" applyBorder="1" applyAlignment="1" applyProtection="1">
      <alignment horizontal="center" vertical="center"/>
    </xf>
    <xf numFmtId="0" fontId="1" fillId="0" borderId="8" xfId="472" applyNumberFormat="1" applyFont="1" applyFill="1" applyBorder="1" applyAlignment="1" applyProtection="1">
      <alignment horizontal="center" vertical="center"/>
    </xf>
    <xf numFmtId="0" fontId="1" fillId="0" borderId="9" xfId="472" applyNumberFormat="1" applyFont="1" applyFill="1" applyBorder="1" applyAlignment="1" applyProtection="1">
      <alignment horizontal="center" vertical="center"/>
    </xf>
    <xf numFmtId="0" fontId="1" fillId="0" borderId="10" xfId="472" applyNumberFormat="1" applyFont="1" applyFill="1" applyBorder="1" applyAlignment="1" applyProtection="1">
      <alignment horizontal="center" vertical="center"/>
    </xf>
    <xf numFmtId="0" fontId="1" fillId="0" borderId="11" xfId="472" applyNumberFormat="1" applyFont="1" applyFill="1" applyBorder="1" applyAlignment="1" applyProtection="1">
      <alignment horizontal="center" vertical="center"/>
    </xf>
    <xf numFmtId="0" fontId="1" fillId="0" borderId="11" xfId="472" applyNumberFormat="1" applyFont="1" applyFill="1" applyBorder="1" applyAlignment="1" applyProtection="1">
      <alignment horizontal="center" vertical="center" wrapText="1"/>
    </xf>
    <xf numFmtId="0" fontId="1" fillId="0" borderId="12" xfId="472" applyNumberFormat="1" applyFont="1" applyFill="1" applyBorder="1" applyAlignment="1" applyProtection="1">
      <alignment horizontal="center" vertical="center"/>
    </xf>
    <xf numFmtId="0" fontId="1" fillId="0" borderId="13" xfId="472" applyNumberFormat="1" applyFont="1" applyFill="1" applyBorder="1" applyAlignment="1" applyProtection="1">
      <alignment horizontal="center" vertical="center"/>
    </xf>
    <xf numFmtId="0" fontId="1" fillId="0" borderId="14" xfId="472" applyNumberFormat="1" applyFont="1" applyFill="1" applyBorder="1" applyAlignment="1" applyProtection="1">
      <alignment horizontal="center" vertical="center"/>
    </xf>
    <xf numFmtId="0" fontId="1" fillId="0" borderId="15" xfId="472" applyNumberFormat="1" applyFont="1" applyFill="1" applyBorder="1" applyAlignment="1" applyProtection="1">
      <alignment horizontal="center" vertical="center"/>
    </xf>
    <xf numFmtId="0" fontId="1" fillId="0" borderId="16" xfId="472" applyNumberFormat="1" applyFont="1" applyFill="1" applyBorder="1" applyAlignment="1" applyProtection="1">
      <alignment horizontal="center" vertical="center"/>
    </xf>
    <xf numFmtId="0" fontId="1" fillId="0" borderId="17" xfId="472" applyNumberFormat="1" applyFont="1" applyFill="1" applyBorder="1" applyAlignment="1" applyProtection="1">
      <alignment horizontal="center" vertical="center"/>
    </xf>
    <xf numFmtId="0" fontId="1" fillId="0" borderId="18" xfId="472" applyNumberFormat="1" applyFont="1" applyFill="1" applyBorder="1" applyAlignment="1" applyProtection="1">
      <alignment horizontal="center" vertical="center"/>
    </xf>
    <xf numFmtId="0" fontId="1" fillId="0" borderId="18" xfId="472" applyNumberFormat="1" applyFont="1" applyFill="1" applyBorder="1" applyAlignment="1" applyProtection="1">
      <alignment horizontal="center" vertical="center" shrinkToFit="1"/>
    </xf>
    <xf numFmtId="0" fontId="1" fillId="0" borderId="19" xfId="472" applyNumberFormat="1" applyFont="1" applyFill="1" applyBorder="1" applyAlignment="1" applyProtection="1">
      <alignment horizontal="center" vertical="center"/>
    </xf>
    <xf numFmtId="0" fontId="1" fillId="0" borderId="20" xfId="472" applyNumberFormat="1" applyFont="1" applyFill="1" applyBorder="1" applyAlignment="1" applyProtection="1">
      <alignment horizontal="center" vertical="center"/>
    </xf>
    <xf numFmtId="0" fontId="1" fillId="0" borderId="21" xfId="472" applyNumberFormat="1" applyFont="1" applyFill="1" applyBorder="1" applyAlignment="1" applyProtection="1">
      <alignment horizontal="center" vertical="center"/>
    </xf>
    <xf numFmtId="0" fontId="1" fillId="0" borderId="22" xfId="472" applyNumberFormat="1" applyFont="1" applyFill="1" applyBorder="1" applyAlignment="1" applyProtection="1">
      <alignment horizontal="center" vertical="center"/>
    </xf>
    <xf numFmtId="0" fontId="1" fillId="0" borderId="23" xfId="472" applyNumberFormat="1" applyFont="1" applyFill="1" applyBorder="1" applyAlignment="1" applyProtection="1">
      <alignment horizontal="center" vertical="center"/>
    </xf>
    <xf numFmtId="0" fontId="1" fillId="0" borderId="23" xfId="472" applyNumberFormat="1" applyFont="1" applyFill="1" applyBorder="1" applyAlignment="1" applyProtection="1">
      <alignment horizontal="center" vertical="center" shrinkToFit="1"/>
    </xf>
    <xf numFmtId="0" fontId="1" fillId="0" borderId="24" xfId="472" applyNumberFormat="1" applyFont="1" applyFill="1" applyBorder="1" applyAlignment="1" applyProtection="1">
      <alignment horizontal="center" vertical="center" wrapText="1"/>
    </xf>
    <xf numFmtId="0" fontId="1" fillId="0" borderId="2" xfId="472" applyNumberFormat="1" applyFont="1" applyFill="1" applyBorder="1" applyAlignment="1" applyProtection="1">
      <alignment vertical="center"/>
    </xf>
    <xf numFmtId="0" fontId="1" fillId="0" borderId="2" xfId="472" applyNumberFormat="1" applyFont="1" applyFill="1" applyBorder="1" applyAlignment="1" applyProtection="1">
      <alignment horizontal="center" vertical="center" shrinkToFit="1"/>
    </xf>
    <xf numFmtId="0" fontId="1" fillId="0" borderId="25" xfId="472" applyNumberFormat="1" applyFont="1" applyFill="1" applyBorder="1" applyAlignment="1" applyProtection="1">
      <alignment horizontal="center" vertical="center" wrapText="1"/>
    </xf>
    <xf numFmtId="0" fontId="1" fillId="0" borderId="6" xfId="472" applyNumberFormat="1" applyFont="1" applyFill="1" applyBorder="1" applyAlignment="1" applyProtection="1">
      <alignment vertical="center" wrapText="1"/>
    </xf>
    <xf numFmtId="9" fontId="1" fillId="0" borderId="6" xfId="472" applyNumberFormat="1" applyFont="1" applyFill="1" applyBorder="1" applyAlignment="1" applyProtection="1">
      <alignment vertical="center" shrinkToFit="1"/>
    </xf>
    <xf numFmtId="10" fontId="1" fillId="0" borderId="6" xfId="472" applyNumberFormat="1" applyFont="1" applyFill="1" applyBorder="1" applyAlignment="1" applyProtection="1">
      <alignment vertical="center" shrinkToFit="1"/>
    </xf>
    <xf numFmtId="0" fontId="1" fillId="0" borderId="26" xfId="472" applyNumberFormat="1" applyFont="1" applyFill="1" applyBorder="1" applyAlignment="1" applyProtection="1">
      <alignment horizontal="center" vertical="center" wrapText="1"/>
    </xf>
    <xf numFmtId="0" fontId="1" fillId="0" borderId="11" xfId="472" applyNumberFormat="1" applyFont="1" applyFill="1" applyBorder="1" applyAlignment="1" applyProtection="1">
      <alignment vertical="center" wrapText="1"/>
    </xf>
    <xf numFmtId="9" fontId="1" fillId="0" borderId="11" xfId="472" applyNumberFormat="1" applyFont="1" applyFill="1" applyBorder="1" applyAlignment="1" applyProtection="1">
      <alignment vertical="center" shrinkToFit="1"/>
    </xf>
    <xf numFmtId="10" fontId="1" fillId="0" borderId="11" xfId="472" applyNumberFormat="1" applyFont="1" applyFill="1" applyBorder="1" applyAlignment="1" applyProtection="1">
      <alignment vertical="center" shrinkToFit="1"/>
    </xf>
    <xf numFmtId="0" fontId="1" fillId="0" borderId="27" xfId="472" applyNumberFormat="1" applyFont="1" applyFill="1" applyBorder="1" applyAlignment="1" applyProtection="1">
      <alignment horizontal="center" vertical="center" wrapText="1"/>
    </xf>
    <xf numFmtId="0" fontId="1" fillId="0" borderId="28" xfId="472" applyNumberFormat="1" applyFont="1" applyFill="1" applyBorder="1" applyAlignment="1" applyProtection="1">
      <alignment vertical="center" wrapText="1"/>
    </xf>
    <xf numFmtId="0" fontId="1" fillId="0" borderId="28" xfId="472" applyNumberFormat="1" applyFont="1" applyFill="1" applyBorder="1" applyAlignment="1" applyProtection="1">
      <alignment horizontal="center" vertical="center"/>
    </xf>
    <xf numFmtId="9" fontId="1" fillId="0" borderId="28" xfId="472" applyNumberFormat="1" applyFont="1" applyFill="1" applyBorder="1" applyAlignment="1" applyProtection="1">
      <alignment vertical="center" shrinkToFit="1"/>
    </xf>
    <xf numFmtId="10" fontId="1" fillId="0" borderId="28" xfId="472" applyNumberFormat="1" applyFont="1" applyFill="1" applyBorder="1" applyAlignment="1" applyProtection="1">
      <alignment vertical="center" shrinkToFit="1"/>
    </xf>
    <xf numFmtId="0" fontId="1" fillId="0" borderId="10" xfId="472" applyNumberFormat="1" applyFont="1" applyFill="1" applyBorder="1" applyAlignment="1" applyProtection="1">
      <alignment horizontal="center" vertical="center" wrapText="1"/>
    </xf>
    <xf numFmtId="0" fontId="1" fillId="0" borderId="2" xfId="472" applyNumberFormat="1" applyFont="1" applyFill="1" applyBorder="1" applyAlignment="1" applyProtection="1">
      <alignment vertical="center" wrapText="1"/>
    </xf>
    <xf numFmtId="9" fontId="1" fillId="0" borderId="2" xfId="472" applyNumberFormat="1" applyFont="1" applyFill="1" applyBorder="1" applyAlignment="1" applyProtection="1">
      <alignment vertical="center" shrinkToFit="1"/>
    </xf>
    <xf numFmtId="176" fontId="1" fillId="0" borderId="6" xfId="472" applyNumberFormat="1" applyFont="1" applyFill="1" applyBorder="1" applyAlignment="1" applyProtection="1">
      <alignment vertical="center" shrinkToFit="1"/>
    </xf>
    <xf numFmtId="0" fontId="1" fillId="0" borderId="6" xfId="472" applyNumberFormat="1" applyFont="1" applyFill="1" applyBorder="1" applyAlignment="1" applyProtection="1">
      <alignment vertical="center" shrinkToFit="1"/>
    </xf>
    <xf numFmtId="0" fontId="1" fillId="0" borderId="2" xfId="472" applyNumberFormat="1" applyFont="1" applyFill="1" applyBorder="1" applyAlignment="1" applyProtection="1">
      <alignment vertical="center" shrinkToFit="1"/>
    </xf>
    <xf numFmtId="0" fontId="1" fillId="0" borderId="23" xfId="472" applyNumberFormat="1" applyFont="1" applyFill="1" applyBorder="1" applyAlignment="1" applyProtection="1">
      <alignment vertical="center"/>
    </xf>
    <xf numFmtId="0" fontId="1" fillId="0" borderId="23" xfId="472" applyNumberFormat="1" applyFont="1" applyFill="1" applyBorder="1" applyAlignment="1" applyProtection="1">
      <alignment horizontal="center" vertical="center" wrapText="1"/>
    </xf>
    <xf numFmtId="0" fontId="1" fillId="0" borderId="23" xfId="472" applyNumberFormat="1" applyFont="1" applyFill="1" applyBorder="1" applyAlignment="1" applyProtection="1">
      <alignment vertical="center" shrinkToFit="1"/>
    </xf>
    <xf numFmtId="0" fontId="1" fillId="0" borderId="11" xfId="472" applyNumberFormat="1" applyFont="1" applyFill="1" applyBorder="1" applyAlignment="1" applyProtection="1">
      <alignment vertical="center" shrinkToFit="1"/>
    </xf>
    <xf numFmtId="0" fontId="1" fillId="0" borderId="29" xfId="472" applyNumberFormat="1" applyFont="1" applyFill="1" applyBorder="1" applyAlignment="1" applyProtection="1">
      <alignment horizontal="center" vertical="center"/>
    </xf>
    <xf numFmtId="0" fontId="1" fillId="0" borderId="7" xfId="472" applyNumberFormat="1" applyFont="1" applyFill="1" applyBorder="1" applyAlignment="1" applyProtection="1">
      <alignment vertical="center" wrapText="1"/>
    </xf>
    <xf numFmtId="0" fontId="1" fillId="0" borderId="8" xfId="472" applyNumberFormat="1" applyFont="1" applyFill="1" applyBorder="1" applyAlignment="1" applyProtection="1">
      <alignment vertical="center" wrapText="1"/>
    </xf>
    <xf numFmtId="0" fontId="1" fillId="0" borderId="9" xfId="472" applyNumberFormat="1" applyFont="1" applyFill="1" applyBorder="1" applyAlignment="1" applyProtection="1">
      <alignment vertical="center" wrapText="1"/>
    </xf>
    <xf numFmtId="176" fontId="1" fillId="0" borderId="11" xfId="472" applyNumberFormat="1" applyFont="1" applyFill="1" applyBorder="1" applyAlignment="1" applyProtection="1">
      <alignment vertical="center" shrinkToFit="1"/>
    </xf>
    <xf numFmtId="0" fontId="1" fillId="0" borderId="30" xfId="472" applyNumberFormat="1" applyFont="1" applyFill="1" applyBorder="1" applyAlignment="1" applyProtection="1">
      <alignment horizontal="center" vertical="center" wrapText="1"/>
    </xf>
    <xf numFmtId="0" fontId="1" fillId="0" borderId="16" xfId="472" applyNumberFormat="1" applyFont="1" applyFill="1" applyBorder="1" applyAlignment="1" applyProtection="1">
      <alignment horizontal="center" vertical="center" wrapText="1"/>
    </xf>
    <xf numFmtId="0" fontId="1" fillId="0" borderId="17" xfId="472" applyNumberFormat="1" applyFont="1" applyFill="1" applyBorder="1" applyAlignment="1" applyProtection="1">
      <alignment horizontal="center" vertical="center" wrapText="1"/>
    </xf>
    <xf numFmtId="0" fontId="1" fillId="0" borderId="30" xfId="472" applyNumberFormat="1" applyFont="1" applyFill="1" applyBorder="1" applyAlignment="1" applyProtection="1">
      <alignment horizontal="center" vertical="center"/>
    </xf>
    <xf numFmtId="0" fontId="1" fillId="0" borderId="31" xfId="472" applyNumberFormat="1" applyFont="1" applyFill="1" applyBorder="1" applyAlignment="1" applyProtection="1">
      <alignment horizontal="center" vertical="center" wrapText="1"/>
    </xf>
    <xf numFmtId="0" fontId="1" fillId="0" borderId="32" xfId="472" applyNumberFormat="1" applyFont="1" applyFill="1" applyBorder="1" applyAlignment="1" applyProtection="1">
      <alignment horizontal="center" vertical="center" wrapText="1"/>
    </xf>
    <xf numFmtId="0" fontId="1" fillId="0" borderId="33" xfId="472" applyNumberFormat="1" applyFont="1" applyFill="1" applyBorder="1" applyAlignment="1" applyProtection="1">
      <alignment horizontal="center" vertical="center" wrapText="1"/>
    </xf>
    <xf numFmtId="0" fontId="1" fillId="0" borderId="31" xfId="472" applyNumberFormat="1" applyFont="1" applyFill="1" applyBorder="1" applyAlignment="1" applyProtection="1">
      <alignment horizontal="center" vertical="center"/>
    </xf>
    <xf numFmtId="0" fontId="1" fillId="0" borderId="32" xfId="472" applyNumberFormat="1" applyFont="1" applyFill="1" applyBorder="1" applyAlignment="1" applyProtection="1">
      <alignment horizontal="center" vertical="center"/>
    </xf>
    <xf numFmtId="0" fontId="1" fillId="0" borderId="33" xfId="472" applyNumberFormat="1" applyFont="1" applyFill="1" applyBorder="1" applyAlignment="1" applyProtection="1">
      <alignment horizontal="center" vertical="center"/>
    </xf>
    <xf numFmtId="0" fontId="1" fillId="0" borderId="3" xfId="472" applyNumberFormat="1" applyFont="1" applyFill="1" applyBorder="1" applyAlignment="1" applyProtection="1">
      <alignment horizontal="center" vertical="center" shrinkToFit="1"/>
    </xf>
    <xf numFmtId="9" fontId="1" fillId="0" borderId="0" xfId="472" applyNumberFormat="1" applyFont="1" applyFill="1" applyBorder="1" applyAlignment="1" applyProtection="1">
      <alignment vertical="center"/>
    </xf>
    <xf numFmtId="9" fontId="1" fillId="0" borderId="7" xfId="472" applyNumberFormat="1" applyFont="1" applyFill="1" applyBorder="1" applyAlignment="1" applyProtection="1">
      <alignment vertical="center" shrinkToFit="1"/>
    </xf>
    <xf numFmtId="9" fontId="1" fillId="0" borderId="12" xfId="472" applyNumberFormat="1" applyFont="1" applyFill="1" applyBorder="1" applyAlignment="1" applyProtection="1">
      <alignment vertical="center" shrinkToFit="1"/>
    </xf>
    <xf numFmtId="9" fontId="1" fillId="0" borderId="31" xfId="472" applyNumberFormat="1" applyFont="1" applyFill="1" applyBorder="1" applyAlignment="1" applyProtection="1">
      <alignment vertical="center" shrinkToFit="1"/>
    </xf>
    <xf numFmtId="9" fontId="1" fillId="0" borderId="3" xfId="472" applyNumberFormat="1" applyFont="1" applyFill="1" applyBorder="1" applyAlignment="1" applyProtection="1">
      <alignment vertical="center" shrinkToFit="1"/>
    </xf>
    <xf numFmtId="178" fontId="1" fillId="0" borderId="7" xfId="472" applyNumberFormat="1" applyFont="1" applyFill="1" applyBorder="1" applyAlignment="1" applyProtection="1">
      <alignment vertical="center" shrinkToFit="1"/>
    </xf>
    <xf numFmtId="0" fontId="1" fillId="0" borderId="7" xfId="472" applyNumberFormat="1" applyFont="1" applyFill="1" applyBorder="1" applyAlignment="1" applyProtection="1">
      <alignment vertical="center" shrinkToFit="1"/>
    </xf>
    <xf numFmtId="0" fontId="1" fillId="0" borderId="3" xfId="472" applyNumberFormat="1" applyFont="1" applyFill="1" applyBorder="1" applyAlignment="1" applyProtection="1">
      <alignment vertical="center" shrinkToFit="1"/>
    </xf>
    <xf numFmtId="0" fontId="1" fillId="0" borderId="34" xfId="472" applyNumberFormat="1" applyFont="1" applyFill="1" applyBorder="1" applyAlignment="1" applyProtection="1">
      <alignment vertical="center" shrinkToFit="1"/>
    </xf>
    <xf numFmtId="0" fontId="1" fillId="0" borderId="35" xfId="472" applyNumberFormat="1" applyFont="1" applyFill="1" applyBorder="1" applyAlignment="1" applyProtection="1">
      <alignment horizontal="center" vertical="center"/>
    </xf>
    <xf numFmtId="0" fontId="1" fillId="0" borderId="36" xfId="472" applyNumberFormat="1" applyFont="1" applyFill="1" applyBorder="1" applyAlignment="1" applyProtection="1">
      <alignment horizontal="center" vertical="center"/>
    </xf>
    <xf numFmtId="0" fontId="1" fillId="0" borderId="37" xfId="472" applyNumberFormat="1" applyFont="1" applyFill="1" applyBorder="1" applyAlignment="1" applyProtection="1">
      <alignment horizontal="center" vertical="center"/>
    </xf>
    <xf numFmtId="0" fontId="1" fillId="0" borderId="38" xfId="472" applyNumberFormat="1" applyFont="1" applyFill="1" applyBorder="1" applyAlignment="1" applyProtection="1">
      <alignment horizontal="center" vertical="center"/>
    </xf>
    <xf numFmtId="0" fontId="1" fillId="0" borderId="39" xfId="472" applyNumberFormat="1" applyFont="1" applyFill="1" applyBorder="1" applyAlignment="1" applyProtection="1">
      <alignment horizontal="center" vertical="center"/>
    </xf>
    <xf numFmtId="0" fontId="1" fillId="0" borderId="35" xfId="472" applyNumberFormat="1" applyFont="1" applyFill="1" applyBorder="1" applyAlignment="1" applyProtection="1">
      <alignment horizontal="center" vertical="center" shrinkToFit="1"/>
    </xf>
    <xf numFmtId="9" fontId="1" fillId="0" borderId="36" xfId="472" applyNumberFormat="1" applyFont="1" applyFill="1" applyBorder="1" applyAlignment="1" applyProtection="1">
      <alignment vertical="center" shrinkToFit="1"/>
    </xf>
    <xf numFmtId="9" fontId="1" fillId="0" borderId="40" xfId="472" applyNumberFormat="1" applyFont="1" applyFill="1" applyBorder="1" applyAlignment="1" applyProtection="1">
      <alignment vertical="center" shrinkToFit="1"/>
    </xf>
    <xf numFmtId="9" fontId="1" fillId="0" borderId="41" xfId="472" applyNumberFormat="1" applyFont="1" applyFill="1" applyBorder="1" applyAlignment="1" applyProtection="1">
      <alignment vertical="center" shrinkToFit="1"/>
    </xf>
    <xf numFmtId="0" fontId="1" fillId="0" borderId="40" xfId="472" applyNumberFormat="1" applyFont="1" applyFill="1" applyBorder="1" applyAlignment="1" applyProtection="1">
      <alignment vertical="center" shrinkToFit="1"/>
    </xf>
    <xf numFmtId="0" fontId="1" fillId="0" borderId="35" xfId="472" applyNumberFormat="1" applyFont="1" applyFill="1" applyBorder="1" applyAlignment="1" applyProtection="1">
      <alignment vertical="center" shrinkToFit="1"/>
    </xf>
    <xf numFmtId="0" fontId="1" fillId="0" borderId="36" xfId="472" applyNumberFormat="1" applyFont="1" applyFill="1" applyBorder="1" applyAlignment="1" applyProtection="1">
      <alignment vertical="center" shrinkToFit="1"/>
    </xf>
    <xf numFmtId="0" fontId="1" fillId="0" borderId="42" xfId="472" applyNumberFormat="1" applyFont="1" applyFill="1" applyBorder="1" applyAlignment="1" applyProtection="1">
      <alignment vertical="center" shrinkToFit="1"/>
    </xf>
    <xf numFmtId="0" fontId="1" fillId="0" borderId="0" xfId="265" applyNumberFormat="1" applyFont="1" applyFill="1" applyBorder="1" applyAlignment="1" applyProtection="1">
      <alignment vertical="center"/>
    </xf>
    <xf numFmtId="0" fontId="1" fillId="2" borderId="6" xfId="265" applyNumberFormat="1" applyFont="1" applyFill="1" applyBorder="1" applyAlignment="1" applyProtection="1">
      <alignment vertical="center"/>
    </xf>
    <xf numFmtId="0" fontId="3" fillId="2" borderId="6" xfId="265" applyNumberFormat="1" applyFont="1" applyFill="1" applyBorder="1" applyAlignment="1" applyProtection="1">
      <alignment horizontal="center" vertical="center" wrapText="1"/>
    </xf>
    <xf numFmtId="0" fontId="3" fillId="2" borderId="6" xfId="265" applyNumberFormat="1" applyFont="1" applyFill="1" applyBorder="1" applyAlignment="1" applyProtection="1">
      <alignment horizontal="center" vertical="center"/>
    </xf>
    <xf numFmtId="0" fontId="3" fillId="2" borderId="6" xfId="265" applyNumberFormat="1" applyFont="1" applyFill="1" applyBorder="1" applyAlignment="1" applyProtection="1">
      <alignment vertical="center"/>
    </xf>
    <xf numFmtId="0" fontId="1" fillId="2" borderId="6" xfId="265" applyNumberFormat="1" applyFont="1" applyFill="1" applyBorder="1" applyAlignment="1" applyProtection="1">
      <alignment vertical="center" wrapText="1"/>
    </xf>
    <xf numFmtId="179" fontId="3" fillId="3" borderId="6" xfId="265" applyNumberFormat="1" applyFont="1" applyFill="1" applyBorder="1" applyAlignment="1" applyProtection="1">
      <alignment vertical="center" shrinkToFit="1"/>
      <protection hidden="1"/>
    </xf>
    <xf numFmtId="0" fontId="3" fillId="0" borderId="0" xfId="265" applyNumberFormat="1" applyFont="1" applyFill="1" applyBorder="1" applyAlignment="1" applyProtection="1">
      <alignment vertical="center"/>
    </xf>
    <xf numFmtId="0" fontId="3" fillId="3" borderId="6" xfId="265" applyNumberFormat="1" applyFont="1" applyFill="1" applyBorder="1" applyAlignment="1" applyProtection="1">
      <alignment vertical="center"/>
      <protection hidden="1"/>
    </xf>
    <xf numFmtId="0" fontId="3" fillId="3" borderId="6" xfId="265" applyNumberFormat="1" applyFont="1" applyFill="1" applyBorder="1" applyAlignment="1" applyProtection="1">
      <alignment horizontal="right" vertical="center"/>
      <protection hidden="1"/>
    </xf>
    <xf numFmtId="0" fontId="4" fillId="0" borderId="0" xfId="435">
      <alignment vertical="center"/>
    </xf>
    <xf numFmtId="0" fontId="4" fillId="4" borderId="0" xfId="435" applyNumberFormat="1" applyFont="1" applyFill="1" applyBorder="1" applyAlignment="1" applyProtection="1">
      <alignment vertical="center"/>
    </xf>
    <xf numFmtId="0" fontId="5" fillId="4" borderId="0" xfId="435" applyNumberFormat="1" applyFont="1" applyFill="1" applyBorder="1" applyAlignment="1" applyProtection="1">
      <alignment vertical="center"/>
    </xf>
    <xf numFmtId="0" fontId="5" fillId="0" borderId="0" xfId="435" applyNumberFormat="1" applyFont="1" applyFill="1" applyBorder="1" applyAlignment="1" applyProtection="1">
      <alignment vertical="center"/>
    </xf>
    <xf numFmtId="0" fontId="1" fillId="2" borderId="6" xfId="294" applyNumberFormat="1" applyFont="1" applyFill="1" applyBorder="1" applyAlignment="1" applyProtection="1">
      <alignment vertical="center" wrapText="1"/>
      <protection hidden="1"/>
    </xf>
    <xf numFmtId="0" fontId="3" fillId="0" borderId="0" xfId="435" applyNumberFormat="1" applyFont="1" applyFill="1" applyBorder="1" applyAlignment="1" applyProtection="1">
      <alignment vertical="center" wrapText="1"/>
    </xf>
    <xf numFmtId="0" fontId="6" fillId="0" borderId="0" xfId="0" applyNumberFormat="1" applyFont="1" applyFill="1" applyBorder="1" applyAlignment="1" applyProtection="1"/>
    <xf numFmtId="0" fontId="7"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center" vertical="center"/>
    </xf>
    <xf numFmtId="0" fontId="9" fillId="5" borderId="43" xfId="0" applyFont="1" applyFill="1" applyBorder="1" applyAlignment="1">
      <alignment vertical="center"/>
    </xf>
    <xf numFmtId="0" fontId="9" fillId="5" borderId="44" xfId="0" applyFont="1" applyFill="1" applyBorder="1" applyAlignment="1">
      <alignment vertical="center"/>
    </xf>
    <xf numFmtId="177" fontId="9" fillId="5" borderId="43" xfId="0" applyNumberFormat="1" applyFont="1" applyFill="1" applyBorder="1" applyAlignment="1">
      <alignment vertical="center"/>
    </xf>
    <xf numFmtId="0" fontId="9" fillId="0" borderId="45" xfId="0" applyFont="1" applyFill="1" applyBorder="1" applyAlignment="1">
      <alignment vertical="center"/>
    </xf>
    <xf numFmtId="0" fontId="9" fillId="0" borderId="6" xfId="0" applyFont="1" applyFill="1" applyBorder="1" applyAlignment="1">
      <alignment vertical="center"/>
    </xf>
    <xf numFmtId="177" fontId="9" fillId="0" borderId="46" xfId="0" applyNumberFormat="1" applyFont="1" applyFill="1" applyBorder="1" applyAlignment="1">
      <alignment vertical="center"/>
    </xf>
    <xf numFmtId="177" fontId="9" fillId="0" borderId="43" xfId="0" applyNumberFormat="1" applyFont="1" applyFill="1" applyBorder="1" applyAlignment="1">
      <alignment vertical="center"/>
    </xf>
    <xf numFmtId="0" fontId="9" fillId="0" borderId="43" xfId="0" applyFont="1" applyFill="1" applyBorder="1" applyAlignment="1">
      <alignment vertical="center"/>
    </xf>
    <xf numFmtId="0" fontId="9" fillId="0" borderId="47" xfId="0" applyFont="1" applyFill="1" applyBorder="1" applyAlignment="1">
      <alignment vertical="center"/>
    </xf>
    <xf numFmtId="0" fontId="9" fillId="0" borderId="43" xfId="0" applyNumberFormat="1" applyFont="1" applyFill="1" applyBorder="1" applyAlignment="1">
      <alignment vertical="center"/>
    </xf>
    <xf numFmtId="0" fontId="10" fillId="0" borderId="0" xfId="0" applyNumberFormat="1" applyFont="1" applyFill="1" applyBorder="1" applyAlignment="1" applyProtection="1"/>
    <xf numFmtId="0" fontId="11" fillId="0" borderId="0" xfId="0" applyNumberFormat="1" applyFont="1" applyFill="1" applyBorder="1" applyAlignment="1" applyProtection="1"/>
    <xf numFmtId="0" fontId="0" fillId="0" borderId="0" xfId="0" applyNumberFormat="1" applyFont="1" applyFill="1" applyBorder="1" applyAlignment="1" applyProtection="1">
      <alignment wrapText="1"/>
    </xf>
    <xf numFmtId="0" fontId="12" fillId="0" borderId="0" xfId="539" applyFont="1" applyFill="1" applyAlignment="1">
      <alignment horizontal="center" vertical="center" wrapText="1"/>
    </xf>
    <xf numFmtId="0" fontId="13" fillId="0" borderId="0" xfId="539" applyFont="1" applyFill="1" applyAlignment="1">
      <alignment horizontal="center" vertical="center" wrapText="1"/>
    </xf>
    <xf numFmtId="0" fontId="13" fillId="0" borderId="0" xfId="539" applyFont="1" applyFill="1" applyAlignment="1">
      <alignment horizontal="justify" vertical="center" wrapText="1"/>
    </xf>
    <xf numFmtId="0" fontId="14" fillId="0" borderId="0" xfId="539" applyFont="1" applyFill="1" applyAlignment="1">
      <alignment vertical="center"/>
    </xf>
    <xf numFmtId="0" fontId="14" fillId="0" borderId="0" xfId="539" applyFont="1" applyFill="1" applyAlignment="1">
      <alignment vertical="center" wrapText="1"/>
    </xf>
    <xf numFmtId="0" fontId="15" fillId="5" borderId="1" xfId="539" applyFont="1" applyFill="1" applyBorder="1" applyAlignment="1">
      <alignment horizontal="center" vertical="center" wrapText="1"/>
    </xf>
    <xf numFmtId="0" fontId="15" fillId="5" borderId="2" xfId="539" applyFont="1" applyFill="1" applyBorder="1" applyAlignment="1">
      <alignment horizontal="center" vertical="center" wrapText="1"/>
    </xf>
    <xf numFmtId="0" fontId="15" fillId="5" borderId="35" xfId="539" applyFont="1" applyFill="1" applyBorder="1" applyAlignment="1">
      <alignment horizontal="center" vertical="center" wrapText="1"/>
    </xf>
    <xf numFmtId="0" fontId="16" fillId="0" borderId="6" xfId="539" applyFont="1" applyFill="1" applyBorder="1" applyAlignment="1">
      <alignment horizontal="left" vertical="center" wrapText="1"/>
    </xf>
    <xf numFmtId="0" fontId="17" fillId="0" borderId="6" xfId="258" applyNumberFormat="1" applyFont="1" applyFill="1" applyBorder="1" applyAlignment="1" applyProtection="1">
      <alignment vertical="center" wrapText="1"/>
    </xf>
    <xf numFmtId="0" fontId="18" fillId="0" borderId="6" xfId="15" applyNumberFormat="1" applyFont="1" applyFill="1" applyBorder="1" applyAlignment="1" applyProtection="1">
      <alignment vertical="center" wrapText="1"/>
    </xf>
    <xf numFmtId="0" fontId="19" fillId="0" borderId="6" xfId="15" applyNumberFormat="1" applyFill="1" applyBorder="1" applyAlignment="1" applyProtection="1">
      <alignment vertical="center" wrapText="1"/>
    </xf>
    <xf numFmtId="0" fontId="16" fillId="0" borderId="5" xfId="539" applyFont="1" applyFill="1" applyBorder="1" applyAlignment="1">
      <alignment horizontal="justify" vertical="center" wrapText="1"/>
    </xf>
    <xf numFmtId="9" fontId="16" fillId="0" borderId="6" xfId="539" applyNumberFormat="1" applyFont="1" applyFill="1" applyBorder="1" applyAlignment="1">
      <alignment horizontal="justify" vertical="center" wrapText="1"/>
    </xf>
    <xf numFmtId="0" fontId="16" fillId="0" borderId="6" xfId="539" applyFont="1" applyFill="1" applyBorder="1" applyAlignment="1">
      <alignment horizontal="justify" vertical="center" wrapText="1"/>
    </xf>
    <xf numFmtId="0" fontId="17" fillId="0" borderId="48" xfId="258" applyNumberFormat="1" applyFont="1" applyFill="1" applyBorder="1" applyAlignment="1" applyProtection="1">
      <alignment vertical="center" wrapText="1"/>
    </xf>
    <xf numFmtId="0" fontId="16" fillId="0" borderId="6" xfId="539" applyFont="1" applyFill="1" applyBorder="1" applyAlignment="1">
      <alignment vertical="center" wrapText="1"/>
    </xf>
    <xf numFmtId="10" fontId="16" fillId="0" borderId="6" xfId="539" applyNumberFormat="1" applyFont="1" applyFill="1" applyBorder="1" applyAlignment="1">
      <alignment horizontal="justify" vertical="center" wrapText="1"/>
    </xf>
    <xf numFmtId="0" fontId="16" fillId="0" borderId="49" xfId="539" applyFont="1" applyFill="1" applyBorder="1" applyAlignment="1">
      <alignment horizontal="left" vertical="center" wrapText="1"/>
    </xf>
    <xf numFmtId="9" fontId="16" fillId="0" borderId="50" xfId="539" applyNumberFormat="1" applyFont="1" applyFill="1" applyBorder="1" applyAlignment="1">
      <alignment horizontal="left" vertical="center" wrapText="1"/>
    </xf>
    <xf numFmtId="0" fontId="16" fillId="0" borderId="50" xfId="539" applyFont="1" applyFill="1" applyBorder="1" applyAlignment="1">
      <alignment horizontal="left" vertical="center" wrapText="1"/>
    </xf>
    <xf numFmtId="0" fontId="16" fillId="0" borderId="25" xfId="539" applyFont="1" applyFill="1" applyBorder="1" applyAlignment="1">
      <alignment horizontal="left" vertical="center" wrapText="1"/>
    </xf>
    <xf numFmtId="9" fontId="16" fillId="0" borderId="19" xfId="539" applyNumberFormat="1" applyFont="1" applyFill="1" applyBorder="1" applyAlignment="1">
      <alignment horizontal="left" vertical="center" wrapText="1"/>
    </xf>
    <xf numFmtId="0" fontId="16" fillId="0" borderId="19" xfId="539" applyFont="1" applyFill="1" applyBorder="1" applyAlignment="1">
      <alignment horizontal="left" vertical="center" wrapText="1"/>
    </xf>
    <xf numFmtId="0" fontId="16" fillId="0" borderId="27" xfId="539" applyFont="1" applyFill="1" applyBorder="1" applyAlignment="1">
      <alignment horizontal="left" vertical="center" wrapText="1"/>
    </xf>
    <xf numFmtId="9" fontId="16" fillId="0" borderId="28" xfId="539" applyNumberFormat="1" applyFont="1" applyFill="1" applyBorder="1" applyAlignment="1">
      <alignment horizontal="left" vertical="center" wrapText="1"/>
    </xf>
    <xf numFmtId="0" fontId="16" fillId="0" borderId="28" xfId="539" applyFont="1" applyFill="1" applyBorder="1" applyAlignment="1">
      <alignment horizontal="left" vertical="center" wrapText="1"/>
    </xf>
    <xf numFmtId="0" fontId="17" fillId="0" borderId="51" xfId="258" applyNumberFormat="1" applyFont="1" applyFill="1" applyBorder="1" applyAlignment="1" applyProtection="1">
      <alignment vertical="center" wrapText="1"/>
    </xf>
    <xf numFmtId="0" fontId="16" fillId="0" borderId="52" xfId="539" applyFont="1" applyFill="1" applyBorder="1" applyAlignment="1">
      <alignment horizontal="left" vertical="center" wrapText="1"/>
    </xf>
    <xf numFmtId="0" fontId="16" fillId="0" borderId="33" xfId="539" applyFont="1" applyFill="1" applyBorder="1" applyAlignment="1">
      <alignment horizontal="left" vertical="center" wrapText="1"/>
    </xf>
    <xf numFmtId="0" fontId="16" fillId="0" borderId="9" xfId="539" applyFont="1" applyFill="1" applyBorder="1" applyAlignment="1">
      <alignment horizontal="left" vertical="center" wrapText="1"/>
    </xf>
    <xf numFmtId="0" fontId="17" fillId="0" borderId="51" xfId="258" applyNumberFormat="1" applyFont="1" applyFill="1" applyBorder="1" applyAlignment="1" applyProtection="1">
      <alignment horizontal="left" vertical="center" wrapText="1"/>
    </xf>
    <xf numFmtId="0" fontId="17" fillId="0" borderId="48" xfId="258" applyNumberFormat="1" applyFont="1" applyFill="1" applyBorder="1" applyAlignment="1" applyProtection="1">
      <alignment horizontal="left" vertical="center" wrapText="1"/>
    </xf>
    <xf numFmtId="0" fontId="16" fillId="0" borderId="53" xfId="539" applyFont="1" applyFill="1" applyBorder="1" applyAlignment="1">
      <alignment horizontal="left" vertical="center" wrapText="1"/>
    </xf>
    <xf numFmtId="0" fontId="20" fillId="0" borderId="48" xfId="15" applyNumberFormat="1" applyFont="1" applyFill="1" applyBorder="1" applyAlignment="1" applyProtection="1">
      <alignment horizontal="left" vertical="center" wrapText="1"/>
    </xf>
    <xf numFmtId="0" fontId="16" fillId="0" borderId="5" xfId="539" applyFont="1" applyFill="1" applyBorder="1" applyAlignment="1">
      <alignment vertical="center" wrapText="1"/>
    </xf>
    <xf numFmtId="0" fontId="16" fillId="0" borderId="50" xfId="539" applyFont="1" applyFill="1" applyBorder="1" applyAlignment="1">
      <alignment horizontal="justify" vertical="center" wrapText="1"/>
    </xf>
    <xf numFmtId="0" fontId="16" fillId="0" borderId="19" xfId="539" applyFont="1" applyFill="1" applyBorder="1" applyAlignment="1">
      <alignment horizontal="justify" vertical="center" wrapText="1"/>
    </xf>
    <xf numFmtId="0" fontId="20" fillId="0" borderId="48" xfId="15" applyNumberFormat="1" applyFont="1" applyFill="1" applyBorder="1" applyAlignment="1" applyProtection="1">
      <alignment vertical="center" wrapText="1"/>
    </xf>
    <xf numFmtId="0" fontId="16" fillId="0" borderId="28" xfId="539" applyFont="1" applyFill="1" applyBorder="1" applyAlignment="1">
      <alignment horizontal="justify" vertical="center" wrapText="1"/>
    </xf>
    <xf numFmtId="0" fontId="21" fillId="0" borderId="50" xfId="539" applyFont="1" applyFill="1" applyBorder="1" applyAlignment="1">
      <alignment horizontal="left" vertical="center" wrapText="1"/>
    </xf>
    <xf numFmtId="0" fontId="21" fillId="0" borderId="19" xfId="539" applyFont="1" applyFill="1" applyBorder="1" applyAlignment="1">
      <alignment horizontal="left" vertical="center" wrapText="1"/>
    </xf>
    <xf numFmtId="0" fontId="21" fillId="0" borderId="28" xfId="539" applyFont="1" applyFill="1" applyBorder="1" applyAlignment="1">
      <alignment horizontal="left" vertical="center" wrapText="1"/>
    </xf>
    <xf numFmtId="0" fontId="16" fillId="0" borderId="49" xfId="539" applyFont="1" applyFill="1" applyBorder="1" applyAlignment="1">
      <alignment horizontal="justify" vertical="center" wrapText="1"/>
    </xf>
    <xf numFmtId="0" fontId="16" fillId="0" borderId="25" xfId="539" applyFont="1" applyFill="1" applyBorder="1" applyAlignment="1">
      <alignment horizontal="justify" vertical="center" wrapText="1"/>
    </xf>
    <xf numFmtId="0" fontId="16" fillId="0" borderId="27" xfId="539" applyFont="1" applyFill="1" applyBorder="1" applyAlignment="1">
      <alignment horizontal="justify" vertical="center" wrapText="1"/>
    </xf>
    <xf numFmtId="0" fontId="22" fillId="0" borderId="6" xfId="0" applyFont="1" applyFill="1" applyBorder="1" applyAlignment="1">
      <alignment horizontal="left" vertical="center" wrapText="1"/>
    </xf>
    <xf numFmtId="0" fontId="22" fillId="0" borderId="6" xfId="0" applyFont="1" applyFill="1" applyBorder="1" applyAlignment="1">
      <alignment horizontal="left" vertical="center"/>
    </xf>
    <xf numFmtId="0" fontId="22" fillId="0" borderId="53" xfId="0" applyFont="1" applyFill="1" applyBorder="1" applyAlignment="1">
      <alignment horizontal="left" vertical="center"/>
    </xf>
    <xf numFmtId="0" fontId="22" fillId="0" borderId="53" xfId="0" applyFont="1" applyFill="1" applyBorder="1" applyAlignment="1">
      <alignment horizontal="left" vertical="center" wrapText="1"/>
    </xf>
    <xf numFmtId="0" fontId="22" fillId="0" borderId="52" xfId="0" applyFont="1" applyFill="1" applyBorder="1" applyAlignment="1">
      <alignment horizontal="left" vertical="center"/>
    </xf>
    <xf numFmtId="0" fontId="22" fillId="0" borderId="52" xfId="0" applyFont="1" applyFill="1" applyBorder="1" applyAlignment="1">
      <alignment horizontal="left" vertical="center" wrapText="1"/>
    </xf>
    <xf numFmtId="0" fontId="22" fillId="0" borderId="33" xfId="0" applyFont="1" applyFill="1" applyBorder="1" applyAlignment="1">
      <alignment horizontal="left" vertical="center"/>
    </xf>
    <xf numFmtId="0" fontId="22" fillId="0" borderId="33" xfId="0" applyFont="1" applyFill="1" applyBorder="1" applyAlignment="1">
      <alignment horizontal="left" vertical="center" wrapText="1"/>
    </xf>
    <xf numFmtId="0" fontId="16" fillId="0" borderId="27" xfId="539" applyFont="1" applyFill="1" applyBorder="1" applyAlignment="1">
      <alignment vertical="center" wrapText="1"/>
    </xf>
    <xf numFmtId="0" fontId="16" fillId="0" borderId="54" xfId="539" applyFont="1" applyFill="1" applyBorder="1" applyAlignment="1">
      <alignment horizontal="left" vertical="center" wrapText="1"/>
    </xf>
    <xf numFmtId="0" fontId="16" fillId="0" borderId="0" xfId="539" applyFont="1" applyFill="1" applyAlignment="1">
      <alignment horizontal="justify" vertical="center" wrapText="1"/>
    </xf>
    <xf numFmtId="0" fontId="16" fillId="0" borderId="0" xfId="539" applyFont="1" applyFill="1" applyAlignment="1">
      <alignment vertical="center"/>
    </xf>
    <xf numFmtId="0" fontId="16" fillId="0" borderId="0" xfId="539" applyFont="1" applyFill="1" applyAlignment="1">
      <alignment vertical="center" wrapText="1"/>
    </xf>
    <xf numFmtId="0" fontId="16" fillId="0" borderId="0" xfId="539" applyFont="1" applyFill="1" applyAlignment="1">
      <alignment horizontal="left" vertical="center" wrapText="1" indent="3"/>
    </xf>
    <xf numFmtId="0" fontId="16" fillId="0" borderId="0" xfId="539" applyFont="1" applyFill="1" applyAlignment="1">
      <alignment horizontal="left" vertical="center" indent="3"/>
    </xf>
    <xf numFmtId="0" fontId="4" fillId="0" borderId="0" xfId="435" applyNumberFormat="1" applyFont="1" applyFill="1" applyBorder="1" applyAlignment="1" applyProtection="1">
      <alignment horizontal="center" vertical="center"/>
    </xf>
    <xf numFmtId="0" fontId="4" fillId="0" borderId="0" xfId="435" applyNumberFormat="1" applyFont="1" applyFill="1" applyBorder="1" applyAlignment="1" applyProtection="1">
      <alignment vertical="center" wrapText="1"/>
    </xf>
    <xf numFmtId="0" fontId="4" fillId="0" borderId="0" xfId="435" applyNumberFormat="1" applyFont="1" applyFill="1" applyBorder="1" applyAlignment="1" applyProtection="1">
      <alignment vertical="center"/>
    </xf>
    <xf numFmtId="0" fontId="23" fillId="0" borderId="0" xfId="435" applyNumberFormat="1" applyFont="1" applyFill="1" applyBorder="1" applyAlignment="1" applyProtection="1">
      <alignment horizontal="center" vertical="center"/>
    </xf>
    <xf numFmtId="0" fontId="24" fillId="6" borderId="6" xfId="435" applyNumberFormat="1" applyFont="1" applyFill="1" applyBorder="1" applyAlignment="1" applyProtection="1">
      <alignment horizontal="center" vertical="center"/>
    </xf>
    <xf numFmtId="0" fontId="25" fillId="6" borderId="6" xfId="435" applyNumberFormat="1" applyFont="1" applyFill="1" applyBorder="1" applyAlignment="1" applyProtection="1">
      <alignment horizontal="center" vertical="center" wrapText="1"/>
    </xf>
    <xf numFmtId="0" fontId="26" fillId="6" borderId="6" xfId="435" applyNumberFormat="1" applyFont="1" applyFill="1" applyBorder="1" applyAlignment="1" applyProtection="1">
      <alignment horizontal="center" vertical="center"/>
    </xf>
    <xf numFmtId="0" fontId="5" fillId="0" borderId="6" xfId="435" applyNumberFormat="1" applyFont="1" applyFill="1" applyBorder="1" applyAlignment="1" applyProtection="1">
      <alignment horizontal="left" vertical="center"/>
    </xf>
    <xf numFmtId="0" fontId="4" fillId="0" borderId="6" xfId="435" applyNumberFormat="1" applyFont="1" applyFill="1" applyBorder="1" applyAlignment="1" applyProtection="1">
      <alignment horizontal="center" vertical="center"/>
    </xf>
    <xf numFmtId="0" fontId="27" fillId="0" borderId="32" xfId="258" applyNumberFormat="1" applyFont="1" applyFill="1" applyBorder="1" applyAlignment="1" applyProtection="1">
      <alignment vertical="center"/>
    </xf>
    <xf numFmtId="0" fontId="5" fillId="0" borderId="6" xfId="435" applyNumberFormat="1" applyFont="1" applyFill="1" applyBorder="1" applyAlignment="1" applyProtection="1">
      <alignment vertical="center"/>
    </xf>
    <xf numFmtId="0" fontId="28" fillId="0" borderId="32" xfId="258" applyNumberFormat="1" applyFont="1" applyFill="1" applyBorder="1" applyAlignment="1" applyProtection="1">
      <alignment vertical="center"/>
    </xf>
    <xf numFmtId="0" fontId="4" fillId="0" borderId="6" xfId="435" applyNumberFormat="1" applyFont="1" applyFill="1" applyBorder="1" applyAlignment="1" applyProtection="1">
      <alignment vertical="center"/>
    </xf>
    <xf numFmtId="0" fontId="0" fillId="0" borderId="6" xfId="0" applyBorder="1" applyAlignment="1">
      <alignment vertical="center" wrapText="1"/>
    </xf>
    <xf numFmtId="0" fontId="29" fillId="0" borderId="6" xfId="258" applyNumberFormat="1" applyFont="1" applyFill="1" applyBorder="1" applyAlignment="1" applyProtection="1">
      <alignment vertical="center" wrapText="1"/>
    </xf>
    <xf numFmtId="0" fontId="30" fillId="0" borderId="6" xfId="258" applyNumberFormat="1" applyFont="1" applyFill="1" applyBorder="1" applyAlignment="1" applyProtection="1">
      <alignment horizontal="center" vertical="center" wrapText="1"/>
    </xf>
    <xf numFmtId="0" fontId="0" fillId="0" borderId="6" xfId="0" applyBorder="1" applyAlignment="1">
      <alignment horizontal="left" vertical="center" wrapText="1"/>
    </xf>
    <xf numFmtId="0" fontId="30" fillId="0" borderId="6" xfId="258" applyNumberFormat="1" applyFont="1" applyFill="1" applyBorder="1" applyAlignment="1" applyProtection="1">
      <alignment horizontal="left" vertical="center" wrapText="1"/>
    </xf>
    <xf numFmtId="0" fontId="4" fillId="0" borderId="6" xfId="435" applyNumberFormat="1" applyFont="1" applyFill="1" applyBorder="1" applyAlignment="1" applyProtection="1">
      <alignment vertical="center" wrapText="1"/>
    </xf>
    <xf numFmtId="0" fontId="30" fillId="0" borderId="6" xfId="258" applyNumberFormat="1" applyFont="1" applyFill="1" applyBorder="1" applyAlignment="1" applyProtection="1">
      <alignment vertical="center" wrapText="1"/>
    </xf>
    <xf numFmtId="0" fontId="27" fillId="0" borderId="6" xfId="258" applyNumberFormat="1" applyFont="1" applyFill="1" applyBorder="1" applyAlignment="1" applyProtection="1">
      <alignment vertical="center" wrapText="1"/>
    </xf>
    <xf numFmtId="0" fontId="31" fillId="0" borderId="6" xfId="435" applyNumberFormat="1" applyFont="1" applyFill="1" applyBorder="1" applyAlignment="1" applyProtection="1">
      <alignment vertical="center" wrapText="1"/>
    </xf>
    <xf numFmtId="0" fontId="29" fillId="7" borderId="6" xfId="258" applyNumberFormat="1" applyFont="1" applyFill="1" applyBorder="1" applyAlignment="1" applyProtection="1">
      <alignment vertical="center" wrapText="1"/>
    </xf>
    <xf numFmtId="0" fontId="29" fillId="0" borderId="0" xfId="258" applyNumberFormat="1" applyFont="1" applyFill="1" applyBorder="1" applyAlignment="1" applyProtection="1">
      <alignment vertical="center"/>
    </xf>
    <xf numFmtId="0" fontId="31" fillId="0" borderId="6" xfId="435" applyNumberFormat="1" applyFont="1" applyFill="1" applyBorder="1" applyAlignment="1" applyProtection="1">
      <alignment vertical="center"/>
    </xf>
    <xf numFmtId="0" fontId="32" fillId="0" borderId="6" xfId="435" applyNumberFormat="1" applyFont="1" applyFill="1" applyBorder="1" applyAlignment="1" applyProtection="1">
      <alignment vertical="center" wrapText="1"/>
    </xf>
    <xf numFmtId="0" fontId="32" fillId="0" borderId="6" xfId="435" applyNumberFormat="1" applyFont="1" applyFill="1" applyBorder="1" applyAlignment="1" applyProtection="1">
      <alignment vertical="center"/>
    </xf>
    <xf numFmtId="0" fontId="33" fillId="0" borderId="6" xfId="258" applyNumberFormat="1" applyFont="1" applyFill="1" applyBorder="1" applyAlignment="1" applyProtection="1">
      <alignment vertical="center" wrapText="1"/>
    </xf>
    <xf numFmtId="0" fontId="5" fillId="0" borderId="6" xfId="435" applyNumberFormat="1" applyFont="1" applyFill="1" applyBorder="1" applyAlignment="1" applyProtection="1">
      <alignment vertical="center" wrapText="1"/>
    </xf>
  </cellXfs>
  <cellStyles count="545">
    <cellStyle name="常规" xfId="0" builtinId="0"/>
    <cellStyle name="货币[0]" xfId="1" builtinId="7"/>
    <cellStyle name="货币" xfId="2" builtinId="4"/>
    <cellStyle name="60% - 着色 2" xfId="3"/>
    <cellStyle name="常规 2 2 4" xfId="4"/>
    <cellStyle name="强调文字颜色 2 3 2" xfId="5"/>
    <cellStyle name="输入" xfId="6" builtinId="20"/>
    <cellStyle name="20% - 强调文字颜色 3" xfId="7" builtinId="38"/>
    <cellStyle name="输出 3" xfId="8"/>
    <cellStyle name="千位分隔[0]" xfId="9" builtinId="6"/>
    <cellStyle name="Hyperlink" xfId="10"/>
    <cellStyle name="40% - 强调文字颜色 3" xfId="11" builtinId="39"/>
    <cellStyle name="计算 2" xfId="12"/>
    <cellStyle name="差" xfId="13" builtinId="27"/>
    <cellStyle name="千位分隔" xfId="14" builtinId="3"/>
    <cellStyle name="超链接" xfId="15" builtinId="8"/>
    <cellStyle name="60% - 强调文字颜色 6 3 2" xfId="16"/>
    <cellStyle name="60% - 强调文字颜色 3" xfId="17" builtinId="40"/>
    <cellStyle name="百分比" xfId="18" builtinId="5"/>
    <cellStyle name="20% - 着色 3 4 2" xfId="19"/>
    <cellStyle name="已访问的超链接" xfId="20" builtinId="9"/>
    <cellStyle name="60% - 着色 1 2 2" xfId="21"/>
    <cellStyle name="20% - 强调文字颜色 2 2 2" xfId="22"/>
    <cellStyle name="60% - 强调文字颜色 2 3" xfId="23"/>
    <cellStyle name="常规 6" xfId="24"/>
    <cellStyle name="注释" xfId="25" builtinId="10"/>
    <cellStyle name="40% - 着色 3 4" xfId="26"/>
    <cellStyle name="常规 12 2 2" xfId="27"/>
    <cellStyle name="60% - 强调文字颜色 2" xfId="28" builtinId="36"/>
    <cellStyle name="20% - 着色 5 2 2" xfId="29"/>
    <cellStyle name="着色 1 2 2" xfId="30"/>
    <cellStyle name="标题 4" xfId="31" builtinId="19"/>
    <cellStyle name="解释性文本 2 2" xfId="32"/>
    <cellStyle name="警告文本" xfId="33" builtinId="11"/>
    <cellStyle name="注释 5" xfId="34"/>
    <cellStyle name="标题" xfId="35" builtinId="15"/>
    <cellStyle name="说明文本 2" xfId="36"/>
    <cellStyle name="好_基础信息表 20130323 3" xfId="37"/>
    <cellStyle name="常规 5 2" xfId="38"/>
    <cellStyle name="60% - 强调文字颜色 2 2 2" xfId="39"/>
    <cellStyle name="解释性文本" xfId="40" builtinId="53"/>
    <cellStyle name="标题 1" xfId="41" builtinId="16"/>
    <cellStyle name="标题 2" xfId="42" builtinId="17"/>
    <cellStyle name="说明文本 2 2" xfId="43"/>
    <cellStyle name="常规 5 2 2" xfId="44"/>
    <cellStyle name="好_基础信息表 20130323 3 2" xfId="45"/>
    <cellStyle name="40% - 着色 1 3 2" xfId="46"/>
    <cellStyle name="40% - 着色 3 3" xfId="47"/>
    <cellStyle name="60% - 强调文字颜色 1" xfId="48" builtinId="32"/>
    <cellStyle name="标题 3" xfId="49" builtinId="18"/>
    <cellStyle name="60% - 强调文字颜色 4" xfId="50" builtinId="44"/>
    <cellStyle name="输出" xfId="51" builtinId="21"/>
    <cellStyle name="计算" xfId="52" builtinId="22"/>
    <cellStyle name="40% - 强调文字颜色 4 2" xfId="53"/>
    <cellStyle name="检查单元格" xfId="54" builtinId="23"/>
    <cellStyle name="20% - 着色 1 2" xfId="55"/>
    <cellStyle name="计算 3 2" xfId="56"/>
    <cellStyle name="20% - 强调文字颜色 6" xfId="57" builtinId="50"/>
    <cellStyle name="强调文字颜色 2" xfId="58" builtinId="33"/>
    <cellStyle name="40% - 着色 5 2" xfId="59"/>
    <cellStyle name="链接单元格" xfId="60" builtinId="24"/>
    <cellStyle name="汇总" xfId="61" builtinId="25"/>
    <cellStyle name="好" xfId="62" builtinId="26"/>
    <cellStyle name="差_基础信息表及表单（江苏国税）0711" xfId="63"/>
    <cellStyle name="适中" xfId="64" builtinId="28"/>
    <cellStyle name="好_基础信息表和计税基础表 4" xfId="65"/>
    <cellStyle name="20% - 强调文字颜色 3 3" xfId="66"/>
    <cellStyle name="20% - 强调文字颜色 5" xfId="67" builtinId="46"/>
    <cellStyle name="常规 8 2" xfId="68"/>
    <cellStyle name="无色 2 2" xfId="69"/>
    <cellStyle name="检查单元格 3 2" xfId="70"/>
    <cellStyle name="强调文字颜色 1" xfId="71" builtinId="29"/>
    <cellStyle name="20% - 强调文字颜色 1" xfId="72" builtinId="30"/>
    <cellStyle name="链接单元格 3" xfId="73"/>
    <cellStyle name="差_基础信息表 20130323 3 2" xfId="74"/>
    <cellStyle name="20% - 着色 1 3 2" xfId="75"/>
    <cellStyle name="40% - 强调文字颜色 1" xfId="76" builtinId="31"/>
    <cellStyle name="40% - 强调文字颜色 4 3 2" xfId="77"/>
    <cellStyle name="输出 2" xfId="78"/>
    <cellStyle name="20% - 强调文字颜色 2" xfId="79" builtinId="34"/>
    <cellStyle name="40% - 强调文字颜色 2" xfId="80" builtinId="35"/>
    <cellStyle name="强调文字颜色 3" xfId="81" builtinId="37"/>
    <cellStyle name="强调文字颜色 4" xfId="82" builtinId="41"/>
    <cellStyle name="20% - 强调文字颜色 4" xfId="83" builtinId="42"/>
    <cellStyle name="计算 3" xfId="84"/>
    <cellStyle name="40% - 强调文字颜色 4" xfId="85" builtinId="43"/>
    <cellStyle name="强调文字颜色 5" xfId="86" builtinId="45"/>
    <cellStyle name="差_基础信息表和计税基础表 2 2" xfId="87"/>
    <cellStyle name="40% - 强调文字颜色 5" xfId="88" builtinId="47"/>
    <cellStyle name="60% - 强调文字颜色 5" xfId="89" builtinId="48"/>
    <cellStyle name="60% - 着色 6 2" xfId="90"/>
    <cellStyle name="强调文字颜色 6" xfId="91" builtinId="49"/>
    <cellStyle name="适中 2" xfId="92"/>
    <cellStyle name="好_基础信息表和计税基础表 4 2" xfId="93"/>
    <cellStyle name="40% - 强调文字颜色 6" xfId="94" builtinId="51"/>
    <cellStyle name="20% - 强调文字颜色 3 3 2" xfId="95"/>
    <cellStyle name="着色 5 2" xfId="96"/>
    <cellStyle name="60% - 强调文字颜色 6" xfId="97" builtinId="52"/>
    <cellStyle name="60% - 着色 6 3" xfId="98"/>
    <cellStyle name="标题 4 2 2" xfId="99"/>
    <cellStyle name="差_计税基础表 20130323 5" xfId="100"/>
    <cellStyle name="40% - 强调文字颜色 1 3 2" xfId="101"/>
    <cellStyle name="40% - 强调文字颜色 1 2" xfId="102"/>
    <cellStyle name="超链接 2 2" xfId="103"/>
    <cellStyle name="着色 2 2 2" xfId="104"/>
    <cellStyle name="20% - 着色 6 2 2" xfId="105"/>
    <cellStyle name="40% - 强调文字颜色 2 3 2" xfId="106"/>
    <cellStyle name="40% - 强调文字颜色 2 2 2" xfId="107"/>
    <cellStyle name="20% - 强调文字颜色 6 2" xfId="108"/>
    <cellStyle name="60% - 着色 3 2" xfId="109"/>
    <cellStyle name="20% - 强调文字颜色 4 2" xfId="110"/>
    <cellStyle name="常规 3" xfId="111"/>
    <cellStyle name="60% - 着色 5 4 2" xfId="112"/>
    <cellStyle name="常规 11 2" xfId="113"/>
    <cellStyle name="20% - 强调文字颜色 1 2" xfId="114"/>
    <cellStyle name="链接单元格 3 2" xfId="115"/>
    <cellStyle name="40% - 强调文字颜色 3 3" xfId="116"/>
    <cellStyle name="着色 4 2 2" xfId="117"/>
    <cellStyle name="60% - 着色 4 4" xfId="118"/>
    <cellStyle name="标题 6 2" xfId="119"/>
    <cellStyle name="60% - 着色 1 3 2" xfId="120"/>
    <cellStyle name="20% - 着色 1 3" xfId="121"/>
    <cellStyle name="40% - 强调文字颜色 4 3" xfId="122"/>
    <cellStyle name="40% - 着色 1 2" xfId="123"/>
    <cellStyle name="60% - 着色 6 4" xfId="124"/>
    <cellStyle name="着色 4 4 2" xfId="125"/>
    <cellStyle name="千位分隔 2 4" xfId="126"/>
    <cellStyle name="千位分隔 2 2 2" xfId="127"/>
    <cellStyle name="链接单元格 2" xfId="128"/>
    <cellStyle name="40% - 着色 5 2 2" xfId="129"/>
    <cellStyle name="强调文字颜色 4 2 2" xfId="130"/>
    <cellStyle name="常规 2 5 2" xfId="131"/>
    <cellStyle name="常规 2 2 3 2" xfId="132"/>
    <cellStyle name="60% - 着色 1 2" xfId="133"/>
    <cellStyle name="20% - 强调文字颜色 2 2" xfId="134"/>
    <cellStyle name="输出 2 2" xfId="135"/>
    <cellStyle name="20% - 强调文字颜色 5 2 2" xfId="136"/>
    <cellStyle name="强调文字颜色 5 2" xfId="137"/>
    <cellStyle name="40% - 着色 6 2" xfId="138"/>
    <cellStyle name="20% - 强调文字颜色 2 3" xfId="139"/>
    <cellStyle name="20% - 强调文字颜色 1 3" xfId="140"/>
    <cellStyle name="常规 4 2" xfId="141"/>
    <cellStyle name="20% - 强调文字颜色 4 3 2" xfId="142"/>
    <cellStyle name="20% - 强调文字颜色 6 3" xfId="143"/>
    <cellStyle name="20% - 强调文字颜色 2 3 2" xfId="144"/>
    <cellStyle name="60% - 着色 2 4 2" xfId="145"/>
    <cellStyle name="40% - 强调文字颜色 5 2" xfId="146"/>
    <cellStyle name="20% - 着色 2 2" xfId="147"/>
    <cellStyle name="检查单元格 2" xfId="148"/>
    <cellStyle name="20% - 着色 1 2 2" xfId="149"/>
    <cellStyle name="40% - 强调文字颜色 4 2 2" xfId="150"/>
    <cellStyle name="40% - 强调文字颜色 1 2 2" xfId="151"/>
    <cellStyle name="40% - 强调文字颜色 5 3" xfId="152"/>
    <cellStyle name="20% - 着色 2 3" xfId="153"/>
    <cellStyle name="差_基础信息表和计税基础表 3 2" xfId="154"/>
    <cellStyle name="40% - 强调文字颜色 6 3 2" xfId="155"/>
    <cellStyle name="20% - 着色 3 3 2" xfId="156"/>
    <cellStyle name="解释性文本 3" xfId="157"/>
    <cellStyle name="差_计税基础表 20130323 4 2" xfId="158"/>
    <cellStyle name="20% - 强调文字颜色 3 2" xfId="159"/>
    <cellStyle name="输出 3 2" xfId="160"/>
    <cellStyle name="好_基础信息表和计税基础表 3" xfId="161"/>
    <cellStyle name="40% - 强调文字颜色 2 3" xfId="162"/>
    <cellStyle name="常规 15" xfId="163"/>
    <cellStyle name="常规 20" xfId="164"/>
    <cellStyle name="60% - 强调文字颜色 4 3 2" xfId="165"/>
    <cellStyle name="20% - 着色 4 4" xfId="166"/>
    <cellStyle name="40% - 着色 4 4 2" xfId="167"/>
    <cellStyle name="标题 1 2" xfId="168"/>
    <cellStyle name="标题 6" xfId="169"/>
    <cellStyle name="60% - 着色 6 4 2" xfId="170"/>
    <cellStyle name="着色 5 2 2" xfId="171"/>
    <cellStyle name="40% - 强调文字颜色 6 2" xfId="172"/>
    <cellStyle name="20% - 着色 3 2" xfId="173"/>
    <cellStyle name="适中 2 2" xfId="174"/>
    <cellStyle name="常规 9 2" xfId="175"/>
    <cellStyle name="40% - 强调文字颜色 1 3" xfId="176"/>
    <cellStyle name="40% - 强调文字颜色 2 2" xfId="177"/>
    <cellStyle name="60% - 着色 4 4 2" xfId="178"/>
    <cellStyle name="20% - 着色 2 4 2" xfId="179"/>
    <cellStyle name="60% - 强调文字颜色 6 3" xfId="180"/>
    <cellStyle name="40% - 强调文字颜色 3 3 2" xfId="181"/>
    <cellStyle name="60% - 着色 2 2" xfId="182"/>
    <cellStyle name="常规 2 2 4 2" xfId="183"/>
    <cellStyle name="差_计税基础表 20130323 2" xfId="184"/>
    <cellStyle name="注释 4" xfId="185"/>
    <cellStyle name="40% - 着色 2 2 2" xfId="186"/>
    <cellStyle name="强调文字颜色 1 2 2" xfId="187"/>
    <cellStyle name="好_基础信息表 20130323 2" xfId="188"/>
    <cellStyle name="常规 21" xfId="189"/>
    <cellStyle name="常规 16" xfId="190"/>
    <cellStyle name="标题 1 3" xfId="191"/>
    <cellStyle name="40% - 着色 2 3 2" xfId="192"/>
    <cellStyle name="标题 2 3" xfId="193"/>
    <cellStyle name="40% - 着色 2 4 2" xfId="194"/>
    <cellStyle name="注释 2" xfId="195"/>
    <cellStyle name="60% - 强调文字颜色 2 3 2" xfId="196"/>
    <cellStyle name="常规 6 2" xfId="197"/>
    <cellStyle name="常规 13 3" xfId="198"/>
    <cellStyle name="好_计税基础表 20130323" xfId="199"/>
    <cellStyle name="强调文字颜色 2 2" xfId="200"/>
    <cellStyle name="40% - 着色 3 2" xfId="201"/>
    <cellStyle name="强调文字颜色 2 2 2" xfId="202"/>
    <cellStyle name="40% - 着色 3 2 2" xfId="203"/>
    <cellStyle name="好_计税基础表 20130323 2" xfId="204"/>
    <cellStyle name="40% - 着色 1 2 2" xfId="205"/>
    <cellStyle name="40% - 着色 2 3" xfId="206"/>
    <cellStyle name="常规 5" xfId="207"/>
    <cellStyle name="60% - 强调文字颜色 2 2" xfId="208"/>
    <cellStyle name="40% - 着色 3 4 2" xfId="209"/>
    <cellStyle name="说明文本" xfId="210"/>
    <cellStyle name="20% - 着色 2 2 2" xfId="211"/>
    <cellStyle name="60% - 强调文字颜色 4 3" xfId="212"/>
    <cellStyle name="40% - 强调文字颜色 5 2 2" xfId="213"/>
    <cellStyle name="40% - 着色 4 4" xfId="214"/>
    <cellStyle name="强调文字颜色 3 2" xfId="215"/>
    <cellStyle name="40% - 着色 4 2" xfId="216"/>
    <cellStyle name="强调文字颜色 3 2 2" xfId="217"/>
    <cellStyle name="20% - 着色 3 3" xfId="218"/>
    <cellStyle name="好_基础信息表 20130323 4" xfId="219"/>
    <cellStyle name="常规 5 3" xfId="220"/>
    <cellStyle name="说明文本 3" xfId="221"/>
    <cellStyle name="40% - 着色 4 2 2" xfId="222"/>
    <cellStyle name="40% - 着色 6 2 2" xfId="223"/>
    <cellStyle name="强调文字颜色 5 2 2" xfId="224"/>
    <cellStyle name="20% - 强调文字颜色 5 3 2" xfId="225"/>
    <cellStyle name="百分比 3" xfId="226"/>
    <cellStyle name="60% - 强调文字颜色 1 3" xfId="227"/>
    <cellStyle name="40% - 着色 1 4" xfId="228"/>
    <cellStyle name="60% - 强调文字颜色 5 2" xfId="229"/>
    <cellStyle name="60% - 着色 6 2 2" xfId="230"/>
    <cellStyle name="差_基础信息表和计税基础表" xfId="231"/>
    <cellStyle name="40% - 着色 5 3" xfId="232"/>
    <cellStyle name="强调文字颜色 4 3" xfId="233"/>
    <cellStyle name="40% - 着色 5 4 2" xfId="234"/>
    <cellStyle name="60% - 强调文字颜色 5 3 2" xfId="235"/>
    <cellStyle name="20% - 着色 4 2" xfId="236"/>
    <cellStyle name="适中 3 2" xfId="237"/>
    <cellStyle name="常规 13" xfId="238"/>
    <cellStyle name="着色 5 3 2" xfId="239"/>
    <cellStyle name="60% - 着色 6 3 2" xfId="240"/>
    <cellStyle name="60% - 强调文字颜色 6 2" xfId="241"/>
    <cellStyle name="着色 3 4 2" xfId="242"/>
    <cellStyle name="强调文字颜色 5 3" xfId="243"/>
    <cellStyle name="40% - 着色 6 3" xfId="244"/>
    <cellStyle name="样式 1 2" xfId="245"/>
    <cellStyle name="着色 6 2" xfId="246"/>
    <cellStyle name="60% - 强调文字颜色 1 2 2" xfId="247"/>
    <cellStyle name="差_计税基础表 20130323 2 2" xfId="248"/>
    <cellStyle name="注释 4 2" xfId="249"/>
    <cellStyle name="常规 22" xfId="250"/>
    <cellStyle name="常规 17" xfId="251"/>
    <cellStyle name="百分比 2 2" xfId="252"/>
    <cellStyle name="60% - 着色 1 3" xfId="253"/>
    <cellStyle name="40% - 强调文字颜色 3 2" xfId="254"/>
    <cellStyle name="60% - 着色 2 2 2" xfId="255"/>
    <cellStyle name="差_计税基础表 20130323 4" xfId="256"/>
    <cellStyle name="百分比 3 2" xfId="257"/>
    <cellStyle name="超链接 5" xfId="258"/>
    <cellStyle name="60% - 强调文字颜色 1 3 2" xfId="259"/>
    <cellStyle name="千位分隔 2 3" xfId="260"/>
    <cellStyle name="60% - 着色 2 3" xfId="261"/>
    <cellStyle name="40% - 着色 1 4 2" xfId="262"/>
    <cellStyle name="40% - 着色 4 3" xfId="263"/>
    <cellStyle name="常规 16 2" xfId="264"/>
    <cellStyle name="常规 21 2" xfId="265"/>
    <cellStyle name="常规 10" xfId="266"/>
    <cellStyle name="差_基础信息表 20130323 4" xfId="267"/>
    <cellStyle name="20% - 着色 3 2 2" xfId="268"/>
    <cellStyle name="40% - 强调文字颜色 6 2 2" xfId="269"/>
    <cellStyle name="差_基础信息表 20130323" xfId="270"/>
    <cellStyle name="40% - 强调文字颜色 5 3 2" xfId="271"/>
    <cellStyle name="20% - 着色 2 3 2" xfId="272"/>
    <cellStyle name="60% - 强调文字颜色 5 3" xfId="273"/>
    <cellStyle name="差_基础信息表和计税基础表 5" xfId="274"/>
    <cellStyle name="标题 4 2" xfId="275"/>
    <cellStyle name="好_基础信息表 20130323 2 2" xfId="276"/>
    <cellStyle name="40% - 着色 5 4" xfId="277"/>
    <cellStyle name="60% - 着色 2 3 2" xfId="278"/>
    <cellStyle name="60% - 着色 3 2 2" xfId="279"/>
    <cellStyle name="60% - 着色 3 3" xfId="280"/>
    <cellStyle name="差 2" xfId="281"/>
    <cellStyle name="60% - 着色 3 4" xfId="282"/>
    <cellStyle name="差 3" xfId="283"/>
    <cellStyle name="60% - 强调文字颜色 3 3 2" xfId="284"/>
    <cellStyle name="差 3 2" xfId="285"/>
    <cellStyle name="60% - 着色 3 4 2" xfId="286"/>
    <cellStyle name="20% - 着色 5 3" xfId="287"/>
    <cellStyle name="着色 1 3" xfId="288"/>
    <cellStyle name="60% - 着色 4 2" xfId="289"/>
    <cellStyle name="标题 1 2 2" xfId="290"/>
    <cellStyle name="20% - 着色 1 4" xfId="291"/>
    <cellStyle name="20% - 强调文字颜色 6 2 2" xfId="292"/>
    <cellStyle name="20% - 着色 4 4 2" xfId="293"/>
    <cellStyle name="常规 20 2" xfId="294"/>
    <cellStyle name="常规 15 2" xfId="295"/>
    <cellStyle name="60% - 着色 2 5" xfId="296"/>
    <cellStyle name="20% - 着色 5 3 2" xfId="297"/>
    <cellStyle name="着色 1 3 2" xfId="298"/>
    <cellStyle name="着色 3 3" xfId="299"/>
    <cellStyle name="常规 5 4" xfId="300"/>
    <cellStyle name="好_基础信息表 20130323 5" xfId="301"/>
    <cellStyle name="常规 4 3 2" xfId="302"/>
    <cellStyle name="60% - 着色 4 2 2" xfId="303"/>
    <cellStyle name="常规 19" xfId="304"/>
    <cellStyle name="汇总 3" xfId="305"/>
    <cellStyle name="标题 1 3 2" xfId="306"/>
    <cellStyle name="60% - 着色 5 2" xfId="307"/>
    <cellStyle name="好_计税基础表 20130323 4" xfId="308"/>
    <cellStyle name="好_基础信息表及表单（江苏国税）0711 3" xfId="309"/>
    <cellStyle name="常规 18 2" xfId="310"/>
    <cellStyle name="常规 5 3 2" xfId="311"/>
    <cellStyle name="好_基础信息表 20130323 4 2" xfId="312"/>
    <cellStyle name="差_基础信息表及表单（江苏国税）0711 4" xfId="313"/>
    <cellStyle name="着色 1 4 2" xfId="314"/>
    <cellStyle name="20% - 着色 5 4 2" xfId="315"/>
    <cellStyle name="常规 12 2" xfId="316"/>
    <cellStyle name="20% - 着色 6 3 2" xfId="317"/>
    <cellStyle name="着色 2 3 2" xfId="318"/>
    <cellStyle name="超链接 3 2" xfId="319"/>
    <cellStyle name="60% - 着色 5 2 2" xfId="320"/>
    <cellStyle name="汇总 3 2" xfId="321"/>
    <cellStyle name="好 2" xfId="322"/>
    <cellStyle name="差_基础信息表及表单（江苏国税）0711 2" xfId="323"/>
    <cellStyle name="60% - 着色 1 4" xfId="324"/>
    <cellStyle name="着色 2 4" xfId="325"/>
    <cellStyle name="20% - 着色 6 4" xfId="326"/>
    <cellStyle name="超链接 4" xfId="327"/>
    <cellStyle name="60% - 着色 5 3" xfId="328"/>
    <cellStyle name="强调文字颜色 3 3" xfId="329"/>
    <cellStyle name="60% - 强调文字颜色 4 2" xfId="330"/>
    <cellStyle name="着色 2 4 2" xfId="331"/>
    <cellStyle name="20% - 着色 6 4 2" xfId="332"/>
    <cellStyle name="60% - 着色 5 3 2" xfId="333"/>
    <cellStyle name="着色 4 3 2" xfId="334"/>
    <cellStyle name="60% - 着色 5 4" xfId="335"/>
    <cellStyle name="差_基础信息表及表单（江苏国税）0711 3" xfId="336"/>
    <cellStyle name="好 3" xfId="337"/>
    <cellStyle name="60% - 强调文字颜色 1 2" xfId="338"/>
    <cellStyle name="好_基础信息表和计税基础表 5" xfId="339"/>
    <cellStyle name="40% - 着色 3 3 2" xfId="340"/>
    <cellStyle name="40% - 着色 1 3" xfId="341"/>
    <cellStyle name="百分比 2" xfId="342"/>
    <cellStyle name="差_基础信息表和计税基础表 3" xfId="343"/>
    <cellStyle name="60% - 强调文字颜色 3 2 2" xfId="344"/>
    <cellStyle name="60% - 强调文字颜色 3 3" xfId="345"/>
    <cellStyle name="常规 2 4 3 2" xfId="346"/>
    <cellStyle name="差 2 2" xfId="347"/>
    <cellStyle name="60% - 着色 3 3 2" xfId="348"/>
    <cellStyle name="着色 4 2" xfId="349"/>
    <cellStyle name="20% - 强调文字颜色 3 2 2" xfId="350"/>
    <cellStyle name="好_基础信息表和计税基础表 3 2" xfId="351"/>
    <cellStyle name="60% - 着色 4 3" xfId="352"/>
    <cellStyle name="着色 1 4" xfId="353"/>
    <cellStyle name="20% - 着色 5 4" xfId="354"/>
    <cellStyle name="60% - 着色 4 3 2" xfId="355"/>
    <cellStyle name="常规 15 3" xfId="356"/>
    <cellStyle name="标题 2 2 2" xfId="357"/>
    <cellStyle name="标题 3 2" xfId="358"/>
    <cellStyle name="60% - 强调文字颜色 5 2 2" xfId="359"/>
    <cellStyle name="差_基础信息表和计税基础表 2" xfId="360"/>
    <cellStyle name="40% - 着色 5 3 2" xfId="361"/>
    <cellStyle name="强调文字颜色 4 3 2" xfId="362"/>
    <cellStyle name="常规 18 3" xfId="363"/>
    <cellStyle name="好_计税基础表 20130323 3 2" xfId="364"/>
    <cellStyle name="好_基础信息表及表单（江苏国税）0711 2 2" xfId="365"/>
    <cellStyle name="好_计税基础表 20130323 5" xfId="366"/>
    <cellStyle name="好_基础信息表及表单（江苏国税）0711 4" xfId="367"/>
    <cellStyle name="差_基础信息表及表单（江苏国税）0711 5" xfId="368"/>
    <cellStyle name="标题 3 2 2" xfId="369"/>
    <cellStyle name="常规 13 2" xfId="370"/>
    <cellStyle name="20% - 着色 4 2 2" xfId="371"/>
    <cellStyle name="常规 14" xfId="372"/>
    <cellStyle name="强调文字颜色 3 3 2" xfId="373"/>
    <cellStyle name="20% - 着色 4 3" xfId="374"/>
    <cellStyle name="标题 3 3" xfId="375"/>
    <cellStyle name="20% - 强调文字颜色 6 3 2" xfId="376"/>
    <cellStyle name="20% - 着色 2 4" xfId="377"/>
    <cellStyle name="标题 3 3 2" xfId="378"/>
    <cellStyle name="样式 1" xfId="379"/>
    <cellStyle name="常规 14 2" xfId="380"/>
    <cellStyle name="20% - 着色 4 3 2" xfId="381"/>
    <cellStyle name="强调文字颜色 1 3" xfId="382"/>
    <cellStyle name="适中 3" xfId="383"/>
    <cellStyle name="着色 5 3" xfId="384"/>
    <cellStyle name="着色 3 4" xfId="385"/>
    <cellStyle name="差_基础信息表 20130323 5" xfId="386"/>
    <cellStyle name="标题 2 3 2" xfId="387"/>
    <cellStyle name="常规 11" xfId="388"/>
    <cellStyle name="警告文本 3 2" xfId="389"/>
    <cellStyle name="无色 2" xfId="390"/>
    <cellStyle name="常规 8" xfId="391"/>
    <cellStyle name="汇总 2 2" xfId="392"/>
    <cellStyle name="标题 4 3" xfId="393"/>
    <cellStyle name="20% - 着色 3 4" xfId="394"/>
    <cellStyle name="60% - 强调文字颜色 4 2 2" xfId="395"/>
    <cellStyle name="标题 4 3 2" xfId="396"/>
    <cellStyle name="标题 5" xfId="397"/>
    <cellStyle name="常规 10 2" xfId="398"/>
    <cellStyle name="差_基础信息表 20130323 4 2" xfId="399"/>
    <cellStyle name="差_基础信息表 20130323 2" xfId="400"/>
    <cellStyle name="差_基础信息表 20130323 2 2" xfId="401"/>
    <cellStyle name="差_基础信息表 20130323 3" xfId="402"/>
    <cellStyle name="20% - 强调文字颜色 4 2 2" xfId="403"/>
    <cellStyle name="常规 3 2" xfId="404"/>
    <cellStyle name="差_基础信息表和计税基础表 4" xfId="405"/>
    <cellStyle name="千位分隔 2" xfId="406"/>
    <cellStyle name="千位分隔 2 2" xfId="407"/>
    <cellStyle name="差_基础信息表和计税基础表 4 2" xfId="408"/>
    <cellStyle name="差_基础信息表及表单（江苏国税）0711 2 2" xfId="409"/>
    <cellStyle name="好 2 2" xfId="410"/>
    <cellStyle name="差_基础信息表及表单（江苏国税）0711 3 2" xfId="411"/>
    <cellStyle name="好 3 2" xfId="412"/>
    <cellStyle name="20% - 着色 6 3" xfId="413"/>
    <cellStyle name="着色 2 3" xfId="414"/>
    <cellStyle name="常规 12" xfId="415"/>
    <cellStyle name="差_基础信息表及表单（江苏国税）0711 4 2" xfId="416"/>
    <cellStyle name="60% - 着色 1 4 2" xfId="417"/>
    <cellStyle name="超链接 2" xfId="418"/>
    <cellStyle name="着色 2 2" xfId="419"/>
    <cellStyle name="20% - 着色 6 2" xfId="420"/>
    <cellStyle name="20% - 着色 1 4 2" xfId="421"/>
    <cellStyle name="常规 2_基础信息表 20130323" xfId="422"/>
    <cellStyle name="检查单元格 2 2" xfId="423"/>
    <cellStyle name="常规 18 2 2" xfId="424"/>
    <cellStyle name="好_基础信息表及表单（江苏国税）0711 3 2" xfId="425"/>
    <cellStyle name="好_计税基础表 20130323 4 2" xfId="426"/>
    <cellStyle name="常规 19 3" xfId="427"/>
    <cellStyle name="标题 2 2" xfId="428"/>
    <cellStyle name="好_基础信息表和计税基础表 2" xfId="429"/>
    <cellStyle name="警告文本 2" xfId="430"/>
    <cellStyle name="注释 5 2" xfId="431"/>
    <cellStyle name="差_计税基础表 20130323 3 2" xfId="432"/>
    <cellStyle name="常规 4" xfId="433"/>
    <cellStyle name="20% - 强调文字颜色 4 3" xfId="434"/>
    <cellStyle name="Normal_1" xfId="435"/>
    <cellStyle name="注释 2 2" xfId="436"/>
    <cellStyle name="常规 12 3" xfId="437"/>
    <cellStyle name="常规 15 2 2" xfId="438"/>
    <cellStyle name="常规 13 2 2" xfId="439"/>
    <cellStyle name="常规 3 4" xfId="440"/>
    <cellStyle name="常规 17 2 2" xfId="441"/>
    <cellStyle name="常规 17 3" xfId="442"/>
    <cellStyle name="好_计税基础表 20130323 2 2" xfId="443"/>
    <cellStyle name="差_计税基础表 20130323" xfId="444"/>
    <cellStyle name="常规 4 2 2" xfId="445"/>
    <cellStyle name="常规 4 4" xfId="446"/>
    <cellStyle name="常规 2 5" xfId="447"/>
    <cellStyle name="强调文字颜色 4 2" xfId="448"/>
    <cellStyle name="好_基础信息表及表单（江苏国税）0711 5" xfId="449"/>
    <cellStyle name="常规 2 2" xfId="450"/>
    <cellStyle name="常规 2 2 2" xfId="451"/>
    <cellStyle name="着色 5 4" xfId="452"/>
    <cellStyle name="常规 3 2 2" xfId="453"/>
    <cellStyle name="常规 2 2 3" xfId="454"/>
    <cellStyle name="常规 2 2 5" xfId="455"/>
    <cellStyle name="常规 2 3" xfId="456"/>
    <cellStyle name="输入 3 2" xfId="457"/>
    <cellStyle name="常规 3 3 2" xfId="458"/>
    <cellStyle name="着色 6 4" xfId="459"/>
    <cellStyle name="强调文字颜色 1 2" xfId="460"/>
    <cellStyle name="好_基础信息表 20130323" xfId="461"/>
    <cellStyle name="无色 3" xfId="462"/>
    <cellStyle name="40% - 着色 2 2" xfId="463"/>
    <cellStyle name="常规 2 3 2" xfId="464"/>
    <cellStyle name="汇总 2" xfId="465"/>
    <cellStyle name="好_计税基础表 20130323 3" xfId="466"/>
    <cellStyle name="好_基础信息表及表单（江苏国税）0711 2" xfId="467"/>
    <cellStyle name="常规 2 4" xfId="468"/>
    <cellStyle name="常规 2 4 2" xfId="469"/>
    <cellStyle name="20% - 强调文字颜色 1 3 2" xfId="470"/>
    <cellStyle name="着色 6 4 2" xfId="471"/>
    <cellStyle name="样式 1 3" xfId="472"/>
    <cellStyle name="常规 3 3" xfId="473"/>
    <cellStyle name="千位分隔 2 5" xfId="474"/>
    <cellStyle name="常规 3 4 2" xfId="475"/>
    <cellStyle name="40% - 着色 4 3 2" xfId="476"/>
    <cellStyle name="常规 19 2 2" xfId="477"/>
    <cellStyle name="常规 4 3" xfId="478"/>
    <cellStyle name="常规 17 2" xfId="479"/>
    <cellStyle name="常规 5 5" xfId="480"/>
    <cellStyle name="常规 19 2" xfId="481"/>
    <cellStyle name="无色" xfId="482"/>
    <cellStyle name="警告文本 3" xfId="483"/>
    <cellStyle name="着色 1 2" xfId="484"/>
    <cellStyle name="20% - 着色 5 2" xfId="485"/>
    <cellStyle name="常规 7" xfId="486"/>
    <cellStyle name="常规 7 2" xfId="487"/>
    <cellStyle name="着色 3 2" xfId="488"/>
    <cellStyle name="好_基础信息表和计税基础表 2 2" xfId="489"/>
    <cellStyle name="着色 4 3" xfId="490"/>
    <cellStyle name="警告文本 2 2" xfId="491"/>
    <cellStyle name="好_基础信息表及表单（江苏国税）0711" xfId="492"/>
    <cellStyle name="检查单元格 3" xfId="493"/>
    <cellStyle name="20% - 强调文字颜色 1 2 2" xfId="494"/>
    <cellStyle name="链接单元格 2 2" xfId="495"/>
    <cellStyle name="强调文字颜色 6 2 2" xfId="496"/>
    <cellStyle name="输入 2" xfId="497"/>
    <cellStyle name="解释性文本 3 2" xfId="498"/>
    <cellStyle name="着色 3 2 2" xfId="499"/>
    <cellStyle name="着色 6 3 2" xfId="500"/>
    <cellStyle name="着色 6 2 2" xfId="501"/>
    <cellStyle name="注释 3 2" xfId="502"/>
    <cellStyle name="着色 4 4" xfId="503"/>
    <cellStyle name="注释 3" xfId="504"/>
    <cellStyle name="超链接 3" xfId="505"/>
    <cellStyle name="20% - 强调文字颜色 5 2" xfId="506"/>
    <cellStyle name="着色 5 5" xfId="507"/>
    <cellStyle name="20% - 强调文字颜色 5 3" xfId="508"/>
    <cellStyle name="标题 5 2" xfId="509"/>
    <cellStyle name="千位分隔 2 4 2" xfId="510"/>
    <cellStyle name="常规 2 4 3" xfId="511"/>
    <cellStyle name="强调文字颜色 2 3" xfId="512"/>
    <cellStyle name="60% - 强调文字颜色 3 2" xfId="513"/>
    <cellStyle name="40% - 着色 6 4 2" xfId="514"/>
    <cellStyle name="40% - 强调文字颜色 3 2 2" xfId="515"/>
    <cellStyle name="40% - 着色 6 4" xfId="516"/>
    <cellStyle name="强调文字颜色 1 3 2" xfId="517"/>
    <cellStyle name="着色 3 3 2" xfId="518"/>
    <cellStyle name="好_基础信息表及表单（江苏国税）0711 4 2" xfId="519"/>
    <cellStyle name="40% - 着色 2 4" xfId="520"/>
    <cellStyle name="常规 2 4 2 2" xfId="521"/>
    <cellStyle name="着色 6 3" xfId="522"/>
    <cellStyle name="输入 2 2" xfId="523"/>
    <cellStyle name="40% - 强调文字颜色 6 3" xfId="524"/>
    <cellStyle name="计算 2 2" xfId="525"/>
    <cellStyle name="着色 5 4 2" xfId="526"/>
    <cellStyle name="常规 2 2 2 2" xfId="527"/>
    <cellStyle name="常规 2" xfId="528"/>
    <cellStyle name="强调文字颜色 6 3" xfId="529"/>
    <cellStyle name="常规 5 4 2" xfId="530"/>
    <cellStyle name="差_计税基础表 20130323 3" xfId="531"/>
    <cellStyle name="输入 3" xfId="532"/>
    <cellStyle name="强调文字颜色 6 2" xfId="533"/>
    <cellStyle name="解释性文本 2" xfId="534"/>
    <cellStyle name="60% - 强调文字颜色 6 2 2" xfId="535"/>
    <cellStyle name="40% - 着色 6 3 2" xfId="536"/>
    <cellStyle name="强调文字颜色 5 3 2" xfId="537"/>
    <cellStyle name="常规 18" xfId="538"/>
    <cellStyle name="常规 23" xfId="539"/>
    <cellStyle name="强调文字颜色 6 3 2" xfId="540"/>
    <cellStyle name="好_基础信息表和计税基础表" xfId="541"/>
    <cellStyle name="千位分隔 2 3 2" xfId="542"/>
    <cellStyle name="60% - 着色 2 4" xfId="543"/>
    <cellStyle name="常规 9" xfId="544"/>
  </cellStyles>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externalLink" Target="externalLinks/externalLink1.xml"/><Relationship Id="rId10" Type="http://schemas.openxmlformats.org/officeDocument/2006/relationships/customXml" Target="../customXml/item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F"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www.hwcsw.cn/list_47/895.html" TargetMode="External"/><Relationship Id="rId98" Type="http://schemas.openxmlformats.org/officeDocument/2006/relationships/hyperlink" Target="http://www.hwcsw.cn/list_47/894.html" TargetMode="External"/><Relationship Id="rId97" Type="http://schemas.openxmlformats.org/officeDocument/2006/relationships/hyperlink" Target="http://www.hwcsw.cn/list_47/893.html" TargetMode="External"/><Relationship Id="rId96" Type="http://schemas.openxmlformats.org/officeDocument/2006/relationships/hyperlink" Target="http://www.hwcsw.cn/list_47/892.html" TargetMode="External"/><Relationship Id="rId95" Type="http://schemas.openxmlformats.org/officeDocument/2006/relationships/hyperlink" Target="http://www.hwcsw.cn/list_47/980.html" TargetMode="External"/><Relationship Id="rId94" Type="http://schemas.openxmlformats.org/officeDocument/2006/relationships/hyperlink" Target="http://www.hwcsw.cn/list_47/891.html" TargetMode="External"/><Relationship Id="rId93" Type="http://schemas.openxmlformats.org/officeDocument/2006/relationships/hyperlink" Target="http://www.hwcsw.cn/list_47/890.html" TargetMode="External"/><Relationship Id="rId92" Type="http://schemas.openxmlformats.org/officeDocument/2006/relationships/hyperlink" Target="http://www.hwcsw.cn/list_47/886.html" TargetMode="External"/><Relationship Id="rId91" Type="http://schemas.openxmlformats.org/officeDocument/2006/relationships/hyperlink" Target="http://www.hwcsw.cn/list_47/882.html" TargetMode="External"/><Relationship Id="rId90" Type="http://schemas.openxmlformats.org/officeDocument/2006/relationships/hyperlink" Target="http://www.hwcsw.cn/list_47/881.html" TargetMode="External"/><Relationship Id="rId9" Type="http://schemas.openxmlformats.org/officeDocument/2006/relationships/hyperlink" Target="http://www.hwcsw.cn/list_47/850.html" TargetMode="External"/><Relationship Id="rId89" Type="http://schemas.openxmlformats.org/officeDocument/2006/relationships/hyperlink" Target="http://www.hwcsw.cn/list_47/880.html" TargetMode="External"/><Relationship Id="rId88" Type="http://schemas.openxmlformats.org/officeDocument/2006/relationships/hyperlink" Target="http://www.hwcsw.cn/list_47/879.html" TargetMode="External"/><Relationship Id="rId87" Type="http://schemas.openxmlformats.org/officeDocument/2006/relationships/hyperlink" Target="http://www.hwcsw.cn/list_47/878.html" TargetMode="External"/><Relationship Id="rId86" Type="http://schemas.openxmlformats.org/officeDocument/2006/relationships/hyperlink" Target="http://www.hwcsw.cn/list_47/877.html" TargetMode="External"/><Relationship Id="rId85" Type="http://schemas.openxmlformats.org/officeDocument/2006/relationships/hyperlink" Target="http://www.hwcsw.cn/list_47/876.html" TargetMode="External"/><Relationship Id="rId84" Type="http://schemas.openxmlformats.org/officeDocument/2006/relationships/hyperlink" Target="http://www.hwcsw.cn/list_47/875.html" TargetMode="External"/><Relationship Id="rId83" Type="http://schemas.openxmlformats.org/officeDocument/2006/relationships/hyperlink" Target="http://www.hwcsw.cn/list_47/815.html" TargetMode="External"/><Relationship Id="rId82" Type="http://schemas.openxmlformats.org/officeDocument/2006/relationships/hyperlink" Target="http://www.hwcsw.cn/list_47/874.html" TargetMode="External"/><Relationship Id="rId81" Type="http://schemas.openxmlformats.org/officeDocument/2006/relationships/hyperlink" Target="http://www.hwcsw.cn/list_47/873.html" TargetMode="External"/><Relationship Id="rId80" Type="http://schemas.openxmlformats.org/officeDocument/2006/relationships/hyperlink" Target="http://www.hwcsw.cn/list_47/872.html" TargetMode="External"/><Relationship Id="rId8" Type="http://schemas.openxmlformats.org/officeDocument/2006/relationships/hyperlink" Target="http://www.hwcsw.cn/list_47/847.html" TargetMode="External"/><Relationship Id="rId79" Type="http://schemas.openxmlformats.org/officeDocument/2006/relationships/hyperlink" Target="http://www.hwcsw.cn/list_47/871.html" TargetMode="External"/><Relationship Id="rId78" Type="http://schemas.openxmlformats.org/officeDocument/2006/relationships/hyperlink" Target="http://www.hwcsw.cn/list_47/870.html" TargetMode="External"/><Relationship Id="rId77" Type="http://schemas.openxmlformats.org/officeDocument/2006/relationships/hyperlink" Target="http://www.hwcsw.cn/list_47/869.html" TargetMode="External"/><Relationship Id="rId76" Type="http://schemas.openxmlformats.org/officeDocument/2006/relationships/hyperlink" Target="http://www.hwcsw.cn/list_47/868.html" TargetMode="External"/><Relationship Id="rId75" Type="http://schemas.openxmlformats.org/officeDocument/2006/relationships/hyperlink" Target="http://www.hwcsw.cn/list_47/867.html" TargetMode="External"/><Relationship Id="rId74" Type="http://schemas.openxmlformats.org/officeDocument/2006/relationships/hyperlink" Target="http://www.hwcsw.cn/list_47/866.html" TargetMode="External"/><Relationship Id="rId73" Type="http://schemas.openxmlformats.org/officeDocument/2006/relationships/hyperlink" Target="http://www.hwcsw.cn/list_47/865.html" TargetMode="External"/><Relationship Id="rId72" Type="http://schemas.openxmlformats.org/officeDocument/2006/relationships/hyperlink" Target="http://www.hwcsw.cn/list_47/864.html" TargetMode="External"/><Relationship Id="rId71" Type="http://schemas.openxmlformats.org/officeDocument/2006/relationships/hyperlink" Target="http://www.hwcsw.cn/list_47/863.html" TargetMode="External"/><Relationship Id="rId70" Type="http://schemas.openxmlformats.org/officeDocument/2006/relationships/hyperlink" Target="http://www.hwcsw.cn/list_47/966.html" TargetMode="External"/><Relationship Id="rId7" Type="http://schemas.openxmlformats.org/officeDocument/2006/relationships/hyperlink" Target="http://www.hwcsw.cn/list_47/853.html" TargetMode="External"/><Relationship Id="rId69" Type="http://schemas.openxmlformats.org/officeDocument/2006/relationships/hyperlink" Target="http://www.hwcsw.cn/list_47/949.html" TargetMode="External"/><Relationship Id="rId68" Type="http://schemas.openxmlformats.org/officeDocument/2006/relationships/hyperlink" Target="http://www.hwcsw.cn/list_47/918.html" TargetMode="External"/><Relationship Id="rId67" Type="http://schemas.openxmlformats.org/officeDocument/2006/relationships/hyperlink" Target="http://www.hwcsw.cn/list_47/826.html" TargetMode="External"/><Relationship Id="rId66" Type="http://schemas.openxmlformats.org/officeDocument/2006/relationships/hyperlink" Target="http://www.hwcsw.cn/list_47/861.html" TargetMode="External"/><Relationship Id="rId65" Type="http://schemas.openxmlformats.org/officeDocument/2006/relationships/hyperlink" Target="http://www.hwcsw.cn/list_47/860.html" TargetMode="External"/><Relationship Id="rId64" Type="http://schemas.openxmlformats.org/officeDocument/2006/relationships/hyperlink" Target="http://www.hwcsw.cn/list_47/858.html" TargetMode="External"/><Relationship Id="rId63" Type="http://schemas.openxmlformats.org/officeDocument/2006/relationships/hyperlink" Target="http://www.hwcsw.cn/list_47/796.html" TargetMode="External"/><Relationship Id="rId62" Type="http://schemas.openxmlformats.org/officeDocument/2006/relationships/hyperlink" Target="http://www.hwcsw.cn/list_47/797.html" TargetMode="External"/><Relationship Id="rId61" Type="http://schemas.openxmlformats.org/officeDocument/2006/relationships/hyperlink" Target="http://www.hwcsw.cn/list_47/795.html" TargetMode="External"/><Relationship Id="rId60" Type="http://schemas.openxmlformats.org/officeDocument/2006/relationships/hyperlink" Target="http://www.hwcsw.cn/list_47/841.html" TargetMode="External"/><Relationship Id="rId6" Type="http://schemas.openxmlformats.org/officeDocument/2006/relationships/hyperlink" Target="http://www.hwcsw.cn/list_47/852.html" TargetMode="External"/><Relationship Id="rId59" Type="http://schemas.openxmlformats.org/officeDocument/2006/relationships/hyperlink" Target="http://www.hwcsw.cn/list_47/855.html" TargetMode="External"/><Relationship Id="rId58" Type="http://schemas.openxmlformats.org/officeDocument/2006/relationships/hyperlink" Target="http://www.hwcsw.cn/list_47/846.html" TargetMode="External"/><Relationship Id="rId57" Type="http://schemas.openxmlformats.org/officeDocument/2006/relationships/hyperlink" Target="http://www.hwcsw.cn/list_47/844.html" TargetMode="External"/><Relationship Id="rId56" Type="http://schemas.openxmlformats.org/officeDocument/2006/relationships/hyperlink" Target="http://www.hwcsw.cn/list_47/843.html" TargetMode="External"/><Relationship Id="rId55" Type="http://schemas.openxmlformats.org/officeDocument/2006/relationships/hyperlink" Target="http://www.hwcsw.cn/list_47/842.html" TargetMode="External"/><Relationship Id="rId54" Type="http://schemas.openxmlformats.org/officeDocument/2006/relationships/hyperlink" Target="http://www.hwcsw.cn/list_47/840.html" TargetMode="External"/><Relationship Id="rId53" Type="http://schemas.openxmlformats.org/officeDocument/2006/relationships/hyperlink" Target="http://www.hwcsw.cn/list_47/839.html" TargetMode="External"/><Relationship Id="rId52" Type="http://schemas.openxmlformats.org/officeDocument/2006/relationships/hyperlink" Target="http://www.hwcsw.cn/list_47/838.html" TargetMode="External"/><Relationship Id="rId51" Type="http://schemas.openxmlformats.org/officeDocument/2006/relationships/hyperlink" Target="http://www.hwcsw.cn/list_47/837.html" TargetMode="External"/><Relationship Id="rId50" Type="http://schemas.openxmlformats.org/officeDocument/2006/relationships/hyperlink" Target="http://www.hwcsw.cn/list_47/798.html" TargetMode="External"/><Relationship Id="rId5" Type="http://schemas.openxmlformats.org/officeDocument/2006/relationships/hyperlink" Target="http://www.hwcsw.cn/list_47/849.html" TargetMode="External"/><Relationship Id="rId49" Type="http://schemas.openxmlformats.org/officeDocument/2006/relationships/hyperlink" Target="http://www.hwcsw.cn/list_47/834.html" TargetMode="External"/><Relationship Id="rId48" Type="http://schemas.openxmlformats.org/officeDocument/2006/relationships/hyperlink" Target="http://www.hwcsw.cn/list_47/833.html" TargetMode="External"/><Relationship Id="rId47" Type="http://schemas.openxmlformats.org/officeDocument/2006/relationships/hyperlink" Target="http://www.hwcsw.cn/list_47/832.html" TargetMode="External"/><Relationship Id="rId46" Type="http://schemas.openxmlformats.org/officeDocument/2006/relationships/hyperlink" Target="http://www.hwcsw.cn/list_47/831.html" TargetMode="External"/><Relationship Id="rId45" Type="http://schemas.openxmlformats.org/officeDocument/2006/relationships/hyperlink" Target="http://www.hwcsw.cn/list_47/828.html" TargetMode="External"/><Relationship Id="rId44" Type="http://schemas.openxmlformats.org/officeDocument/2006/relationships/hyperlink" Target="http://www.hwcsw.cn/list_47/830.html" TargetMode="External"/><Relationship Id="rId43" Type="http://schemas.openxmlformats.org/officeDocument/2006/relationships/hyperlink" Target="http://www.hwcsw.cn/list_47/981.html" TargetMode="External"/><Relationship Id="rId42" Type="http://schemas.openxmlformats.org/officeDocument/2006/relationships/hyperlink" Target="http://www.hwcsw.cn/list_47/829.html" TargetMode="External"/><Relationship Id="rId41" Type="http://schemas.openxmlformats.org/officeDocument/2006/relationships/hyperlink" Target="http://www.hwcsw.cn/list_47/719.html" TargetMode="External"/><Relationship Id="rId40" Type="http://schemas.openxmlformats.org/officeDocument/2006/relationships/hyperlink" Target="http://www.hwcsw.cn/list_47/824.html" TargetMode="External"/><Relationship Id="rId4" Type="http://schemas.openxmlformats.org/officeDocument/2006/relationships/hyperlink" Target="http://www.hwcsw.cn/list_47/848.html" TargetMode="External"/><Relationship Id="rId39" Type="http://schemas.openxmlformats.org/officeDocument/2006/relationships/hyperlink" Target="http://www.hwcsw.cn/list_47/823.html" TargetMode="External"/><Relationship Id="rId38" Type="http://schemas.openxmlformats.org/officeDocument/2006/relationships/hyperlink" Target="http://www.hwcsw.cn/list_47/816.html" TargetMode="External"/><Relationship Id="rId37" Type="http://schemas.openxmlformats.org/officeDocument/2006/relationships/hyperlink" Target="http://www.hwcsw.cn/list_47/813.html" TargetMode="External"/><Relationship Id="rId36" Type="http://schemas.openxmlformats.org/officeDocument/2006/relationships/hyperlink" Target="http://www.hwcsw.cn/list_47/812.html" TargetMode="External"/><Relationship Id="rId35" Type="http://schemas.openxmlformats.org/officeDocument/2006/relationships/hyperlink" Target="http://www.hwcsw.cn/list_47/811.html" TargetMode="External"/><Relationship Id="rId34" Type="http://schemas.openxmlformats.org/officeDocument/2006/relationships/hyperlink" Target="http://www.hwcsw.cn/list_47/810.html" TargetMode="External"/><Relationship Id="rId33" Type="http://schemas.openxmlformats.org/officeDocument/2006/relationships/hyperlink" Target="http://www.hwcsw.cn/list_47/809.html" TargetMode="External"/><Relationship Id="rId32" Type="http://schemas.openxmlformats.org/officeDocument/2006/relationships/hyperlink" Target="http://www.hwcsw.cn/list_47/808.html" TargetMode="External"/><Relationship Id="rId31" Type="http://schemas.openxmlformats.org/officeDocument/2006/relationships/hyperlink" Target="http://www.hwcsw.cn/list_47/807.html" TargetMode="External"/><Relationship Id="rId30" Type="http://schemas.openxmlformats.org/officeDocument/2006/relationships/hyperlink" Target="http://www.hwcsw.cn/list_47/803.html" TargetMode="External"/><Relationship Id="rId3" Type="http://schemas.openxmlformats.org/officeDocument/2006/relationships/hyperlink" Target="http://www.hwcsw.cn/list_47/827.html" TargetMode="External"/><Relationship Id="rId29" Type="http://schemas.openxmlformats.org/officeDocument/2006/relationships/hyperlink" Target="http://www.hwcsw.cn/list_47/804.html" TargetMode="External"/><Relationship Id="rId28" Type="http://schemas.openxmlformats.org/officeDocument/2006/relationships/hyperlink" Target="http://www.hwcsw.cn/list_47/801.html" TargetMode="External"/><Relationship Id="rId27" Type="http://schemas.openxmlformats.org/officeDocument/2006/relationships/hyperlink" Target="http://www.hwcsw.cn/list_47/800.html" TargetMode="External"/><Relationship Id="rId26" Type="http://schemas.openxmlformats.org/officeDocument/2006/relationships/hyperlink" Target="http://www.hwcsw.cn/list_47/784.html" TargetMode="External"/><Relationship Id="rId25" Type="http://schemas.openxmlformats.org/officeDocument/2006/relationships/hyperlink" Target="http://www.hwcsw.cn/list_47/786.html" TargetMode="External"/><Relationship Id="rId24" Type="http://schemas.openxmlformats.org/officeDocument/2006/relationships/hyperlink" Target="http://www.hwcsw.cn/list_47/779.html" TargetMode="External"/><Relationship Id="rId23" Type="http://schemas.openxmlformats.org/officeDocument/2006/relationships/hyperlink" Target="http://www.hwcsw.cn/list_47/787.html" TargetMode="External"/><Relationship Id="rId222" Type="http://schemas.openxmlformats.org/officeDocument/2006/relationships/hyperlink" Target="http://www.hwcsw.cn/list_47/888.html" TargetMode="External"/><Relationship Id="rId221" Type="http://schemas.openxmlformats.org/officeDocument/2006/relationships/hyperlink" Target="http://www.hwcsw.cn/list_47/954.html" TargetMode="External"/><Relationship Id="rId220" Type="http://schemas.openxmlformats.org/officeDocument/2006/relationships/hyperlink" Target="http://www.hwcsw.cn/list_47/921.html" TargetMode="External"/><Relationship Id="rId22" Type="http://schemas.openxmlformats.org/officeDocument/2006/relationships/hyperlink" Target="http://www.hwcsw.cn/list_47/791.html" TargetMode="External"/><Relationship Id="rId219" Type="http://schemas.openxmlformats.org/officeDocument/2006/relationships/hyperlink" Target="http://www.hwcsw.cn/list_47/915.html" TargetMode="External"/><Relationship Id="rId218" Type="http://schemas.openxmlformats.org/officeDocument/2006/relationships/hyperlink" Target="http://www.hwcsw.cn/list_47/909.html" TargetMode="External"/><Relationship Id="rId217" Type="http://schemas.openxmlformats.org/officeDocument/2006/relationships/hyperlink" Target="http://www.hwcsw.cn/list_47/986.html" TargetMode="External"/><Relationship Id="rId216" Type="http://schemas.openxmlformats.org/officeDocument/2006/relationships/hyperlink" Target="http://www.hwcsw.cn/list_47/984.html" TargetMode="External"/><Relationship Id="rId215" Type="http://schemas.openxmlformats.org/officeDocument/2006/relationships/hyperlink" Target="http://www.hwcsw.cn/list_47/983.html" TargetMode="External"/><Relationship Id="rId214" Type="http://schemas.openxmlformats.org/officeDocument/2006/relationships/hyperlink" Target="http://www.hwcsw.cn/list_47/982.html" TargetMode="External"/><Relationship Id="rId213" Type="http://schemas.openxmlformats.org/officeDocument/2006/relationships/hyperlink" Target="http://www.hwcsw.cn/list_47/965.html" TargetMode="External"/><Relationship Id="rId212" Type="http://schemas.openxmlformats.org/officeDocument/2006/relationships/hyperlink" Target="http://www.hwcsw.cn/list_47/946.html" TargetMode="External"/><Relationship Id="rId211" Type="http://schemas.openxmlformats.org/officeDocument/2006/relationships/hyperlink" Target="http://www.hwcsw.cn/list_65/745.html" TargetMode="External"/><Relationship Id="rId210" Type="http://schemas.openxmlformats.org/officeDocument/2006/relationships/hyperlink" Target="http://www.hwcsw.cn/list_47/778.html" TargetMode="External"/><Relationship Id="rId21" Type="http://schemas.openxmlformats.org/officeDocument/2006/relationships/hyperlink" Target="http://www.hwcsw.cn/list_47/788.html" TargetMode="External"/><Relationship Id="rId209" Type="http://schemas.openxmlformats.org/officeDocument/2006/relationships/hyperlink" Target="http://www.hwcsw.cn/list_47/777.html" TargetMode="External"/><Relationship Id="rId208" Type="http://schemas.openxmlformats.org/officeDocument/2006/relationships/hyperlink" Target="http://www.hwcsw.cn/list_47/776.html" TargetMode="External"/><Relationship Id="rId207" Type="http://schemas.openxmlformats.org/officeDocument/2006/relationships/hyperlink" Target="http://www.hwcsw.cn/list_47/775.html" TargetMode="External"/><Relationship Id="rId206" Type="http://schemas.openxmlformats.org/officeDocument/2006/relationships/hyperlink" Target="http://www.hwcsw.cn/list_47/774.html" TargetMode="External"/><Relationship Id="rId205" Type="http://schemas.openxmlformats.org/officeDocument/2006/relationships/hyperlink" Target="http://www.hwcsw.cn/list_47/773.html" TargetMode="External"/><Relationship Id="rId204" Type="http://schemas.openxmlformats.org/officeDocument/2006/relationships/hyperlink" Target="http://www.hwcsw.cn/list_47/772.html" TargetMode="External"/><Relationship Id="rId203" Type="http://schemas.openxmlformats.org/officeDocument/2006/relationships/hyperlink" Target="http://www.hwcsw.cn/list_47/771.html" TargetMode="External"/><Relationship Id="rId202" Type="http://schemas.openxmlformats.org/officeDocument/2006/relationships/hyperlink" Target="http://www.hwcsw.cn/list_47/770.html" TargetMode="External"/><Relationship Id="rId201" Type="http://schemas.openxmlformats.org/officeDocument/2006/relationships/hyperlink" Target="http://www.hwcsw.cn/list_47/769.html" TargetMode="External"/><Relationship Id="rId200" Type="http://schemas.openxmlformats.org/officeDocument/2006/relationships/hyperlink" Target="http://www.hwcsw.cn/list_47/897.html" TargetMode="External"/><Relationship Id="rId20" Type="http://schemas.openxmlformats.org/officeDocument/2006/relationships/hyperlink" Target="http://www.hwcsw.cn/list_47/789.html" TargetMode="External"/><Relationship Id="rId2" Type="http://schemas.openxmlformats.org/officeDocument/2006/relationships/hyperlink" Target="http://www.hwcsw.cn/list_47/851.html" TargetMode="External"/><Relationship Id="rId199" Type="http://schemas.openxmlformats.org/officeDocument/2006/relationships/hyperlink" Target="http://www.hwcsw.cn/list_47/896.html" TargetMode="External"/><Relationship Id="rId198" Type="http://schemas.openxmlformats.org/officeDocument/2006/relationships/hyperlink" Target="http://www.hwcsw.cn/list_47/822.html" TargetMode="External"/><Relationship Id="rId197" Type="http://schemas.openxmlformats.org/officeDocument/2006/relationships/hyperlink" Target="http://www.hwcsw.cn/list_47/651.html" TargetMode="External"/><Relationship Id="rId196" Type="http://schemas.openxmlformats.org/officeDocument/2006/relationships/hyperlink" Target="http://www.hwcsw.cn/list_47/937.html" TargetMode="External"/><Relationship Id="rId195" Type="http://schemas.openxmlformats.org/officeDocument/2006/relationships/hyperlink" Target="http://www.hwcsw.cn/list_47/885.html" TargetMode="External"/><Relationship Id="rId194" Type="http://schemas.openxmlformats.org/officeDocument/2006/relationships/hyperlink" Target="http://www.hwcsw.cn/list_47/642.html" TargetMode="External"/><Relationship Id="rId193" Type="http://schemas.openxmlformats.org/officeDocument/2006/relationships/hyperlink" Target="http://www.hwcsw.cn/list_47/974.html" TargetMode="External"/><Relationship Id="rId192" Type="http://schemas.openxmlformats.org/officeDocument/2006/relationships/hyperlink" Target="http://www.hwcsw.cn/list_47/625.html" TargetMode="External"/><Relationship Id="rId191" Type="http://schemas.openxmlformats.org/officeDocument/2006/relationships/hyperlink" Target="http://www.hwcsw.cn/list_47/655.html" TargetMode="External"/><Relationship Id="rId190" Type="http://schemas.openxmlformats.org/officeDocument/2006/relationships/hyperlink" Target="http://www.hwcsw.cn/list_101/658.html" TargetMode="External"/><Relationship Id="rId19" Type="http://schemas.openxmlformats.org/officeDocument/2006/relationships/hyperlink" Target="http://www.hwcsw.cn/list_47/783.html" TargetMode="External"/><Relationship Id="rId189" Type="http://schemas.openxmlformats.org/officeDocument/2006/relationships/hyperlink" Target="http://www.hwcsw.cn/list_47/836.html" TargetMode="External"/><Relationship Id="rId188" Type="http://schemas.openxmlformats.org/officeDocument/2006/relationships/hyperlink" Target="http://www.hwcsw.cn/list_47/652.html" TargetMode="External"/><Relationship Id="rId187" Type="http://schemas.openxmlformats.org/officeDocument/2006/relationships/hyperlink" Target="http://www.hwcsw.cn/list_47/932.html" TargetMode="External"/><Relationship Id="rId186" Type="http://schemas.openxmlformats.org/officeDocument/2006/relationships/hyperlink" Target="http://www.hwcsw.cn/list_47/970.html" TargetMode="External"/><Relationship Id="rId185" Type="http://schemas.openxmlformats.org/officeDocument/2006/relationships/hyperlink" Target="http://www.hwcsw.cn/list_47/821.html" TargetMode="External"/><Relationship Id="rId184" Type="http://schemas.openxmlformats.org/officeDocument/2006/relationships/hyperlink" Target="http://www.hwcsw.cn/list_47/968.html" TargetMode="External"/><Relationship Id="rId183" Type="http://schemas.openxmlformats.org/officeDocument/2006/relationships/hyperlink" Target="http://www.hwcsw.cn/list_47/969.html" TargetMode="External"/><Relationship Id="rId182" Type="http://schemas.openxmlformats.org/officeDocument/2006/relationships/hyperlink" Target="http://www.hwcsw.cn/list_47/919.html" TargetMode="External"/><Relationship Id="rId181" Type="http://schemas.openxmlformats.org/officeDocument/2006/relationships/hyperlink" Target="http://www.hwcsw.cn/list_47/942.html" TargetMode="External"/><Relationship Id="rId180" Type="http://schemas.openxmlformats.org/officeDocument/2006/relationships/hyperlink" Target="http://www.hwcsw.cn/list_47/975.html" TargetMode="External"/><Relationship Id="rId18" Type="http://schemas.openxmlformats.org/officeDocument/2006/relationships/hyperlink" Target="http://www.hwcsw.cn/list_47/782.html" TargetMode="External"/><Relationship Id="rId179" Type="http://schemas.openxmlformats.org/officeDocument/2006/relationships/hyperlink" Target="http://www.hwcsw.cn/list_47/976.html" TargetMode="External"/><Relationship Id="rId178" Type="http://schemas.openxmlformats.org/officeDocument/2006/relationships/hyperlink" Target="http://www.hwcsw.cn/list_47/939.html" TargetMode="External"/><Relationship Id="rId177" Type="http://schemas.openxmlformats.org/officeDocument/2006/relationships/hyperlink" Target="http://www.hwcsw.cn/list_47/977.html" TargetMode="External"/><Relationship Id="rId176" Type="http://schemas.openxmlformats.org/officeDocument/2006/relationships/hyperlink" Target="http://www.hwcsw.cn/list_47/978.html" TargetMode="External"/><Relationship Id="rId175" Type="http://schemas.openxmlformats.org/officeDocument/2006/relationships/hyperlink" Target="http://www.hwcsw.cn/list_47/820.html" TargetMode="External"/><Relationship Id="rId174" Type="http://schemas.openxmlformats.org/officeDocument/2006/relationships/hyperlink" Target="http://www.hwcsw.cn/list_47/971.html" TargetMode="External"/><Relationship Id="rId173" Type="http://schemas.openxmlformats.org/officeDocument/2006/relationships/hyperlink" Target="http://www.hwcsw.cn/list_47/985.html" TargetMode="External"/><Relationship Id="rId172" Type="http://schemas.openxmlformats.org/officeDocument/2006/relationships/hyperlink" Target="http://www.hwcsw.cn/list_47/740.html" TargetMode="External"/><Relationship Id="rId171" Type="http://schemas.openxmlformats.org/officeDocument/2006/relationships/hyperlink" Target="http://www.hwcsw.cn/list_101/684.html" TargetMode="External"/><Relationship Id="rId170" Type="http://schemas.openxmlformats.org/officeDocument/2006/relationships/hyperlink" Target="http://www.hwcsw.cn/list_47/972.html" TargetMode="External"/><Relationship Id="rId17" Type="http://schemas.openxmlformats.org/officeDocument/2006/relationships/hyperlink" Target="http://www.hwcsw.cn/list_47/785.html" TargetMode="External"/><Relationship Id="rId169" Type="http://schemas.openxmlformats.org/officeDocument/2006/relationships/hyperlink" Target="http://www.hwcsw.cn/list_47/973.html" TargetMode="External"/><Relationship Id="rId168" Type="http://schemas.openxmlformats.org/officeDocument/2006/relationships/hyperlink" Target="http://www.hwcsw.cn/list_47/943.html" TargetMode="External"/><Relationship Id="rId167" Type="http://schemas.openxmlformats.org/officeDocument/2006/relationships/hyperlink" Target="https://www.shui5.cn/article/78/136555.html" TargetMode="External"/><Relationship Id="rId166" Type="http://schemas.openxmlformats.org/officeDocument/2006/relationships/hyperlink" Target="http://www.hwcsw.cn/list_43/739.html" TargetMode="External"/><Relationship Id="rId165" Type="http://schemas.openxmlformats.org/officeDocument/2006/relationships/hyperlink" Target="http://www.hwcsw.cn/list_47/736.html" TargetMode="External"/><Relationship Id="rId164" Type="http://schemas.openxmlformats.org/officeDocument/2006/relationships/hyperlink" Target="http://www.hwcsw.cn/list_43/711.html" TargetMode="External"/><Relationship Id="rId163" Type="http://schemas.openxmlformats.org/officeDocument/2006/relationships/hyperlink" Target="http://www.hwcsw.cn/list_47/819.html" TargetMode="External"/><Relationship Id="rId162" Type="http://schemas.openxmlformats.org/officeDocument/2006/relationships/hyperlink" Target="http://www.hwcsw.cn/list_43/710.html" TargetMode="External"/><Relationship Id="rId161" Type="http://schemas.openxmlformats.org/officeDocument/2006/relationships/hyperlink" Target="http://www.hwcsw.cn/list_47/862.html" TargetMode="External"/><Relationship Id="rId160" Type="http://schemas.openxmlformats.org/officeDocument/2006/relationships/hyperlink" Target="http://www.hwcsw.cn/list_47/952.html" TargetMode="External"/><Relationship Id="rId16" Type="http://schemas.openxmlformats.org/officeDocument/2006/relationships/hyperlink" Target="http://www.hwcsw.cn/list_47/806.html" TargetMode="External"/><Relationship Id="rId159" Type="http://schemas.openxmlformats.org/officeDocument/2006/relationships/hyperlink" Target="http://www.hwcsw.cn/list_47/945.html" TargetMode="External"/><Relationship Id="rId158" Type="http://schemas.openxmlformats.org/officeDocument/2006/relationships/hyperlink" Target="http://www.hwcsw.cn/list_47/944.html" TargetMode="External"/><Relationship Id="rId157" Type="http://schemas.openxmlformats.org/officeDocument/2006/relationships/hyperlink" Target="http://www.hwcsw.cn/list_47/941.html" TargetMode="External"/><Relationship Id="rId156" Type="http://schemas.openxmlformats.org/officeDocument/2006/relationships/hyperlink" Target="http://www.hwcsw.cn/list_47/859.html" TargetMode="External"/><Relationship Id="rId155" Type="http://schemas.openxmlformats.org/officeDocument/2006/relationships/hyperlink" Target="http://www.hwcsw.cn/list_47/926.html" TargetMode="External"/><Relationship Id="rId154" Type="http://schemas.openxmlformats.org/officeDocument/2006/relationships/hyperlink" Target="http://www.hwcsw.cn/list_47/907.html" TargetMode="External"/><Relationship Id="rId153" Type="http://schemas.openxmlformats.org/officeDocument/2006/relationships/hyperlink" Target="http://www.hwcsw.cn/list_47/884.html" TargetMode="External"/><Relationship Id="rId152" Type="http://schemas.openxmlformats.org/officeDocument/2006/relationships/hyperlink" Target="http://www.hwcsw.cn/list_47/883.html" TargetMode="External"/><Relationship Id="rId151" Type="http://schemas.openxmlformats.org/officeDocument/2006/relationships/hyperlink" Target="http://www.hwcsw.cn/list_47/889.html" TargetMode="External"/><Relationship Id="rId150" Type="http://schemas.openxmlformats.org/officeDocument/2006/relationships/hyperlink" Target="http://www.hwcsw.cn/list_47/835.html" TargetMode="External"/><Relationship Id="rId15" Type="http://schemas.openxmlformats.org/officeDocument/2006/relationships/hyperlink" Target="http://www.hwcsw.cn/list_47/805.html" TargetMode="External"/><Relationship Id="rId149" Type="http://schemas.openxmlformats.org/officeDocument/2006/relationships/hyperlink" Target="http://www.hwcsw.cn/list_47/818.html" TargetMode="External"/><Relationship Id="rId148" Type="http://schemas.openxmlformats.org/officeDocument/2006/relationships/hyperlink" Target="http://www.hwcsw.cn/list_47/817.html" TargetMode="External"/><Relationship Id="rId147" Type="http://schemas.openxmlformats.org/officeDocument/2006/relationships/hyperlink" Target="http://www.hwcsw.cn/list_47/794.html" TargetMode="External"/><Relationship Id="rId146" Type="http://schemas.openxmlformats.org/officeDocument/2006/relationships/hyperlink" Target="http://www.hwcsw.cn/list_47/951.html" TargetMode="External"/><Relationship Id="rId145" Type="http://schemas.openxmlformats.org/officeDocument/2006/relationships/hyperlink" Target="http://www.hwcsw.cn/list_47/814.html" TargetMode="External"/><Relationship Id="rId144" Type="http://schemas.openxmlformats.org/officeDocument/2006/relationships/hyperlink" Target="http://www.hwcsw.cn/list_47/961.html" TargetMode="External"/><Relationship Id="rId143" Type="http://schemas.openxmlformats.org/officeDocument/2006/relationships/hyperlink" Target="http://www.hwcsw.cn/list_47/960.html" TargetMode="External"/><Relationship Id="rId142" Type="http://schemas.openxmlformats.org/officeDocument/2006/relationships/hyperlink" Target="http://www.hwcsw.cn/list_47/959.html" TargetMode="External"/><Relationship Id="rId141" Type="http://schemas.openxmlformats.org/officeDocument/2006/relationships/hyperlink" Target="http://www.hwcsw.cn/list_47/958.html" TargetMode="External"/><Relationship Id="rId140" Type="http://schemas.openxmlformats.org/officeDocument/2006/relationships/hyperlink" Target="http://www.hwcsw.cn/list_47/957.html" TargetMode="External"/><Relationship Id="rId14" Type="http://schemas.openxmlformats.org/officeDocument/2006/relationships/hyperlink" Target="http://www.hwcsw.cn/list_47/780.html" TargetMode="External"/><Relationship Id="rId139" Type="http://schemas.openxmlformats.org/officeDocument/2006/relationships/hyperlink" Target="http://www.hwcsw.cn/list_47/956.html" TargetMode="External"/><Relationship Id="rId138" Type="http://schemas.openxmlformats.org/officeDocument/2006/relationships/hyperlink" Target="http://www.hwcsw.cn/list_47/955.html" TargetMode="External"/><Relationship Id="rId137" Type="http://schemas.openxmlformats.org/officeDocument/2006/relationships/hyperlink" Target="http://www.hwcsw.cn/list_47/953.html" TargetMode="External"/><Relationship Id="rId136" Type="http://schemas.openxmlformats.org/officeDocument/2006/relationships/hyperlink" Target="http://www.hwcsw.cn/list_47/950.html" TargetMode="External"/><Relationship Id="rId135" Type="http://schemas.openxmlformats.org/officeDocument/2006/relationships/hyperlink" Target="http://www.hwcsw.cn/list_47/927.html" TargetMode="External"/><Relationship Id="rId134" Type="http://schemas.openxmlformats.org/officeDocument/2006/relationships/hyperlink" Target="http://www.hwcsw.cn/list_47/947.html" TargetMode="External"/><Relationship Id="rId133" Type="http://schemas.openxmlformats.org/officeDocument/2006/relationships/hyperlink" Target="http://www.hwcsw.cn/list_47/940.html" TargetMode="External"/><Relationship Id="rId132" Type="http://schemas.openxmlformats.org/officeDocument/2006/relationships/hyperlink" Target="http://www.hwcsw.cn/list_47/938.html" TargetMode="External"/><Relationship Id="rId131" Type="http://schemas.openxmlformats.org/officeDocument/2006/relationships/hyperlink" Target="http://www.hwcsw.cn/list_47/936.html" TargetMode="External"/><Relationship Id="rId130" Type="http://schemas.openxmlformats.org/officeDocument/2006/relationships/hyperlink" Target="http://www.hwcsw.cn/list_47/935.html" TargetMode="External"/><Relationship Id="rId13" Type="http://schemas.openxmlformats.org/officeDocument/2006/relationships/hyperlink" Target="http://www.hwcsw.cn/list_47/799.html" TargetMode="External"/><Relationship Id="rId129" Type="http://schemas.openxmlformats.org/officeDocument/2006/relationships/hyperlink" Target="http://www.hwcsw.cn/list_47/931.html" TargetMode="External"/><Relationship Id="rId128" Type="http://schemas.openxmlformats.org/officeDocument/2006/relationships/hyperlink" Target="http://www.hwcsw.cn/list_47/930.html" TargetMode="External"/><Relationship Id="rId127" Type="http://schemas.openxmlformats.org/officeDocument/2006/relationships/hyperlink" Target="http://www.hwcsw.cn/list_47/929.html" TargetMode="External"/><Relationship Id="rId126" Type="http://schemas.openxmlformats.org/officeDocument/2006/relationships/hyperlink" Target="http://www.hwcsw.cn/list_47/928.html" TargetMode="External"/><Relationship Id="rId125" Type="http://schemas.openxmlformats.org/officeDocument/2006/relationships/hyperlink" Target="http://www.hwcsw.cn/list_47/979.html" TargetMode="External"/><Relationship Id="rId124" Type="http://schemas.openxmlformats.org/officeDocument/2006/relationships/hyperlink" Target="http://www.hwcsw.cn/list_47/934.html" TargetMode="External"/><Relationship Id="rId123" Type="http://schemas.openxmlformats.org/officeDocument/2006/relationships/hyperlink" Target="http://www.hwcsw.cn/list_47/933.html" TargetMode="External"/><Relationship Id="rId122" Type="http://schemas.openxmlformats.org/officeDocument/2006/relationships/hyperlink" Target="http://www.hwcsw.cn/list_47/925.html" TargetMode="External"/><Relationship Id="rId121" Type="http://schemas.openxmlformats.org/officeDocument/2006/relationships/hyperlink" Target="http://www.hwcsw.cn/list_47/924.html" TargetMode="External"/><Relationship Id="rId120" Type="http://schemas.openxmlformats.org/officeDocument/2006/relationships/hyperlink" Target="http://www.hwcsw.cn/list_47/923.html" TargetMode="External"/><Relationship Id="rId12" Type="http://schemas.openxmlformats.org/officeDocument/2006/relationships/hyperlink" Target="http://www.hwcsw.cn/list_47/793.html" TargetMode="External"/><Relationship Id="rId119" Type="http://schemas.openxmlformats.org/officeDocument/2006/relationships/hyperlink" Target="http://www.hwcsw.cn/list_47/922.html" TargetMode="External"/><Relationship Id="rId118" Type="http://schemas.openxmlformats.org/officeDocument/2006/relationships/hyperlink" Target="http://www.hwcsw.cn/list_47/887.html" TargetMode="External"/><Relationship Id="rId117" Type="http://schemas.openxmlformats.org/officeDocument/2006/relationships/hyperlink" Target="http://www.hwcsw.cn/list_47/920.html" TargetMode="External"/><Relationship Id="rId116" Type="http://schemas.openxmlformats.org/officeDocument/2006/relationships/hyperlink" Target="http://www.hwcsw.cn/list_47/917.html" TargetMode="External"/><Relationship Id="rId115" Type="http://schemas.openxmlformats.org/officeDocument/2006/relationships/hyperlink" Target="http://www.hwcsw.cn/list_47/916.html" TargetMode="External"/><Relationship Id="rId114" Type="http://schemas.openxmlformats.org/officeDocument/2006/relationships/hyperlink" Target="http://www.hwcsw.cn/list_47/914.html" TargetMode="External"/><Relationship Id="rId113" Type="http://schemas.openxmlformats.org/officeDocument/2006/relationships/hyperlink" Target="http://www.hwcsw.cn/list_47/913.html" TargetMode="External"/><Relationship Id="rId112" Type="http://schemas.openxmlformats.org/officeDocument/2006/relationships/hyperlink" Target="http://www.hwcsw.cn/list_47/912.html" TargetMode="External"/><Relationship Id="rId111" Type="http://schemas.openxmlformats.org/officeDocument/2006/relationships/hyperlink" Target="http://www.hwcsw.cn/list_47/911.html" TargetMode="External"/><Relationship Id="rId110" Type="http://schemas.openxmlformats.org/officeDocument/2006/relationships/hyperlink" Target="http://www.hwcsw.cn/list_47/910.html" TargetMode="External"/><Relationship Id="rId11" Type="http://schemas.openxmlformats.org/officeDocument/2006/relationships/hyperlink" Target="http://www.hwcsw.cn/list_47/781.html" TargetMode="External"/><Relationship Id="rId109" Type="http://schemas.openxmlformats.org/officeDocument/2006/relationships/hyperlink" Target="http://www.hwcsw.cn/list_47/908.html" TargetMode="External"/><Relationship Id="rId108" Type="http://schemas.openxmlformats.org/officeDocument/2006/relationships/hyperlink" Target="http://www.hwcsw.cn/list_47/904.html" TargetMode="External"/><Relationship Id="rId107" Type="http://schemas.openxmlformats.org/officeDocument/2006/relationships/hyperlink" Target="http://www.hwcsw.cn/list_47/906.html" TargetMode="External"/><Relationship Id="rId106" Type="http://schemas.openxmlformats.org/officeDocument/2006/relationships/hyperlink" Target="http://www.hwcsw.cn/list_47/905.html" TargetMode="External"/><Relationship Id="rId105" Type="http://schemas.openxmlformats.org/officeDocument/2006/relationships/hyperlink" Target="http://www.hwcsw.cn/list_47/903.html" TargetMode="External"/><Relationship Id="rId104" Type="http://schemas.openxmlformats.org/officeDocument/2006/relationships/hyperlink" Target="http://www.hwcsw.cn/list_47/902.html" TargetMode="External"/><Relationship Id="rId103" Type="http://schemas.openxmlformats.org/officeDocument/2006/relationships/hyperlink" Target="http://www.hwcsw.cn/list_47/901.html" TargetMode="External"/><Relationship Id="rId102" Type="http://schemas.openxmlformats.org/officeDocument/2006/relationships/hyperlink" Target="http://www.hwcsw.cn/list_47/900.html" TargetMode="External"/><Relationship Id="rId101" Type="http://schemas.openxmlformats.org/officeDocument/2006/relationships/hyperlink" Target="http://www.hwcsw.cn/list_47/899.html" TargetMode="External"/><Relationship Id="rId100" Type="http://schemas.openxmlformats.org/officeDocument/2006/relationships/hyperlink" Target="http://www.hwcsw.cn/list_47/898.html" TargetMode="External"/><Relationship Id="rId10" Type="http://schemas.openxmlformats.org/officeDocument/2006/relationships/hyperlink" Target="http://www.hwcsw.cn/list_47/790.html" TargetMode="External"/><Relationship Id="rId1" Type="http://schemas.openxmlformats.org/officeDocument/2006/relationships/hyperlink" Target="http://www.hwcsw.cn/list_47/845.html" TargetMode="External"/></Relationships>
</file>

<file path=xl/worksheets/_rels/sheet2.xml.rels><?xml version="1.0" encoding="UTF-8" standalone="yes"?>
<Relationships xmlns="http://schemas.openxmlformats.org/package/2006/relationships"><Relationship Id="rId99" Type="http://schemas.openxmlformats.org/officeDocument/2006/relationships/hyperlink" Target="http://www.hwcsw.cn/list_43/711.html" TargetMode="External"/><Relationship Id="rId98" Type="http://schemas.openxmlformats.org/officeDocument/2006/relationships/hyperlink" Target="http://www.hwcsw.cn/list_47/771.html" TargetMode="External"/><Relationship Id="rId97" Type="http://schemas.openxmlformats.org/officeDocument/2006/relationships/hyperlink" Target="http://www.hwcsw.cn/list_65/620.html" TargetMode="External"/><Relationship Id="rId96" Type="http://schemas.openxmlformats.org/officeDocument/2006/relationships/hyperlink" Target="http://hwcsw.cn/list_101/658.html" TargetMode="External"/><Relationship Id="rId95" Type="http://schemas.openxmlformats.org/officeDocument/2006/relationships/hyperlink" Target="http://www.hwcsw.cn/list_47/794.html" TargetMode="External"/><Relationship Id="rId94" Type="http://schemas.openxmlformats.org/officeDocument/2006/relationships/hyperlink" Target="http://hwcsw.cn/list_101/684.html" TargetMode="External"/><Relationship Id="rId93" Type="http://schemas.openxmlformats.org/officeDocument/2006/relationships/hyperlink" Target="http://hwcsw.cn/list_65/706.html" TargetMode="External"/><Relationship Id="rId92" Type="http://schemas.openxmlformats.org/officeDocument/2006/relationships/hyperlink" Target="http://hwcsw.cn/list_43/710.html" TargetMode="External"/><Relationship Id="rId91" Type="http://schemas.openxmlformats.org/officeDocument/2006/relationships/hyperlink" Target="http://hwcsw.cn/list_47/821.html" TargetMode="External"/><Relationship Id="rId90" Type="http://schemas.openxmlformats.org/officeDocument/2006/relationships/hyperlink" Target="http://www.hwcsw.cn/list_47/642.html" TargetMode="External"/><Relationship Id="rId9" Type="http://schemas.openxmlformats.org/officeDocument/2006/relationships/hyperlink" Target="http://www.hwcsw.cn/list_47/785.html" TargetMode="External"/><Relationship Id="rId89" Type="http://schemas.openxmlformats.org/officeDocument/2006/relationships/hyperlink" Target="http://hwcsw.cn/list_47/770.html" TargetMode="External"/><Relationship Id="rId88" Type="http://schemas.openxmlformats.org/officeDocument/2006/relationships/hyperlink" Target="http://hwcsw.cn/list_47/769.html" TargetMode="External"/><Relationship Id="rId87" Type="http://schemas.openxmlformats.org/officeDocument/2006/relationships/hyperlink" Target="http://www.hwcsw.cn/list_43/1044.html" TargetMode="External"/><Relationship Id="rId86" Type="http://schemas.openxmlformats.org/officeDocument/2006/relationships/hyperlink" Target="http://www.hwcsw.cn/list_47/776.html" TargetMode="External"/><Relationship Id="rId85" Type="http://schemas.openxmlformats.org/officeDocument/2006/relationships/hyperlink" Target="http://www.hwcsw.cn/list_47/878.html" TargetMode="External"/><Relationship Id="rId84" Type="http://schemas.openxmlformats.org/officeDocument/2006/relationships/hyperlink" Target="http://www.hwcsw.cn/list_47/1043.html" TargetMode="External"/><Relationship Id="rId83" Type="http://schemas.openxmlformats.org/officeDocument/2006/relationships/hyperlink" Target="http://www.hwcsw.cn/list_47/1026.html" TargetMode="External"/><Relationship Id="rId82" Type="http://schemas.openxmlformats.org/officeDocument/2006/relationships/hyperlink" Target="http://www.hwcsw.cn/list_47/1025.html" TargetMode="External"/><Relationship Id="rId81" Type="http://schemas.openxmlformats.org/officeDocument/2006/relationships/hyperlink" Target="http://www.hwcsw.cn/list_47/1024.html" TargetMode="External"/><Relationship Id="rId80" Type="http://schemas.openxmlformats.org/officeDocument/2006/relationships/hyperlink" Target="http://www.hwcsw.cn/list_47/1023.html" TargetMode="External"/><Relationship Id="rId8" Type="http://schemas.openxmlformats.org/officeDocument/2006/relationships/hyperlink" Target="http://www.hwcsw.cn/list_47/882.html" TargetMode="External"/><Relationship Id="rId79" Type="http://schemas.openxmlformats.org/officeDocument/2006/relationships/hyperlink" Target="http://www.hwcsw.cn/list_47/1022.html" TargetMode="External"/><Relationship Id="rId78" Type="http://schemas.openxmlformats.org/officeDocument/2006/relationships/hyperlink" Target="http://www.hwcsw.cn/list_47/786.html" TargetMode="External"/><Relationship Id="rId77" Type="http://schemas.openxmlformats.org/officeDocument/2006/relationships/hyperlink" Target="http://www.hwcsw.cn/list_47/784.html" TargetMode="External"/><Relationship Id="rId76" Type="http://schemas.openxmlformats.org/officeDocument/2006/relationships/hyperlink" Target="http://www.hwcsw.cn/list_47/1018.html" TargetMode="External"/><Relationship Id="rId75" Type="http://schemas.openxmlformats.org/officeDocument/2006/relationships/hyperlink" Target="http://www.hwcsw.cn/list_47/1015.html" TargetMode="External"/><Relationship Id="rId74" Type="http://schemas.openxmlformats.org/officeDocument/2006/relationships/hyperlink" Target="http://www.hwcsw.cn/list_47/1014.html" TargetMode="External"/><Relationship Id="rId73" Type="http://schemas.openxmlformats.org/officeDocument/2006/relationships/hyperlink" Target="http://www.hwcsw.cn/list_47/1013.html" TargetMode="External"/><Relationship Id="rId72" Type="http://schemas.openxmlformats.org/officeDocument/2006/relationships/hyperlink" Target="http://www.hwcsw.cn/list_47/1012.html" TargetMode="External"/><Relationship Id="rId71" Type="http://schemas.openxmlformats.org/officeDocument/2006/relationships/hyperlink" Target="http://www.hwcsw.cn/list_47/1011.html" TargetMode="External"/><Relationship Id="rId70" Type="http://schemas.openxmlformats.org/officeDocument/2006/relationships/hyperlink" Target="http://www.hwcsw.cn/list_47/1010.html" TargetMode="External"/><Relationship Id="rId7" Type="http://schemas.openxmlformats.org/officeDocument/2006/relationships/hyperlink" Target="http://www.hwcsw.cn/list_47/769.html" TargetMode="External"/><Relationship Id="rId69" Type="http://schemas.openxmlformats.org/officeDocument/2006/relationships/hyperlink" Target="http://www.hwcsw.cn/list_47/1009.html" TargetMode="External"/><Relationship Id="rId68" Type="http://schemas.openxmlformats.org/officeDocument/2006/relationships/hyperlink" Target="http://www.hwcsw.cn/list_47/1008.html" TargetMode="External"/><Relationship Id="rId67" Type="http://schemas.openxmlformats.org/officeDocument/2006/relationships/hyperlink" Target="http://www.hwcsw.cn/list_47/1007.html" TargetMode="External"/><Relationship Id="rId66" Type="http://schemas.openxmlformats.org/officeDocument/2006/relationships/hyperlink" Target="http://www.hwcsw.cn/list_47/1006.html" TargetMode="External"/><Relationship Id="rId65" Type="http://schemas.openxmlformats.org/officeDocument/2006/relationships/hyperlink" Target="http://www.hwcsw.cn/list_47/891.html" TargetMode="External"/><Relationship Id="rId64" Type="http://schemas.openxmlformats.org/officeDocument/2006/relationships/hyperlink" Target="http://www.hwcsw.cn/list_47/1005.html" TargetMode="External"/><Relationship Id="rId63" Type="http://schemas.openxmlformats.org/officeDocument/2006/relationships/hyperlink" Target="http://www.hwcsw.cn/list_47/1004.html" TargetMode="External"/><Relationship Id="rId62" Type="http://schemas.openxmlformats.org/officeDocument/2006/relationships/hyperlink" Target="http://www.hwcsw.cn/list_47/1002.html" TargetMode="External"/><Relationship Id="rId61" Type="http://schemas.openxmlformats.org/officeDocument/2006/relationships/hyperlink" Target="http://www.hwcsw.cn/list_47/1001.html" TargetMode="External"/><Relationship Id="rId60" Type="http://schemas.openxmlformats.org/officeDocument/2006/relationships/hyperlink" Target="http://www.hwcsw.cn/list_47/1000.html" TargetMode="External"/><Relationship Id="rId6" Type="http://schemas.openxmlformats.org/officeDocument/2006/relationships/hyperlink" Target="http://www.hwcsw.cn/list_47/811.html" TargetMode="External"/><Relationship Id="rId59" Type="http://schemas.openxmlformats.org/officeDocument/2006/relationships/hyperlink" Target="http://www.hwcsw.cn/list_47/997.html" TargetMode="External"/><Relationship Id="rId58" Type="http://schemas.openxmlformats.org/officeDocument/2006/relationships/hyperlink" Target="http://www.hwcsw.cn/list_47/996.html" TargetMode="External"/><Relationship Id="rId57" Type="http://schemas.openxmlformats.org/officeDocument/2006/relationships/hyperlink" Target="http://www.hwcsw.cn/list_47/995.html" TargetMode="External"/><Relationship Id="rId56" Type="http://schemas.openxmlformats.org/officeDocument/2006/relationships/hyperlink" Target="http://www.hwcsw.cn/list_47/994.html" TargetMode="External"/><Relationship Id="rId55" Type="http://schemas.openxmlformats.org/officeDocument/2006/relationships/hyperlink" Target="http://www.hwcsw.cn/list_47/993.html" TargetMode="External"/><Relationship Id="rId54" Type="http://schemas.openxmlformats.org/officeDocument/2006/relationships/hyperlink" Target="http://www.hwcsw.cn/list_47/992.html" TargetMode="External"/><Relationship Id="rId53" Type="http://schemas.openxmlformats.org/officeDocument/2006/relationships/hyperlink" Target="http://www.hwcsw.cn/list_47/991.html" TargetMode="External"/><Relationship Id="rId52" Type="http://schemas.openxmlformats.org/officeDocument/2006/relationships/hyperlink" Target="http://www.hwcsw.cn/list_47/990.html" TargetMode="External"/><Relationship Id="rId51" Type="http://schemas.openxmlformats.org/officeDocument/2006/relationships/hyperlink" Target="http://www.hwcsw.cn/list_47/989.html" TargetMode="External"/><Relationship Id="rId50" Type="http://schemas.openxmlformats.org/officeDocument/2006/relationships/hyperlink" Target="http://www.hwcsw.cn/list_47/988.html" TargetMode="External"/><Relationship Id="rId5" Type="http://schemas.openxmlformats.org/officeDocument/2006/relationships/hyperlink" Target="http://www.hwcsw.cn/list_47/807.html" TargetMode="External"/><Relationship Id="rId49" Type="http://schemas.openxmlformats.org/officeDocument/2006/relationships/hyperlink" Target="http://www.hwcsw.cn/list_101/987.html" TargetMode="External"/><Relationship Id="rId48" Type="http://schemas.openxmlformats.org/officeDocument/2006/relationships/hyperlink" Target="http://www.hwcsw.cn/list_47/999.html" TargetMode="External"/><Relationship Id="rId47" Type="http://schemas.openxmlformats.org/officeDocument/2006/relationships/hyperlink" Target="http://www.hwcsw.cn/list_47/981.html" TargetMode="External"/><Relationship Id="rId46" Type="http://schemas.openxmlformats.org/officeDocument/2006/relationships/hyperlink" Target="http://www.hwcsw.cn/list_47/842.html" TargetMode="External"/><Relationship Id="rId45" Type="http://schemas.openxmlformats.org/officeDocument/2006/relationships/hyperlink" Target="http://www.hwcsw.cn/list_47/795.html" TargetMode="External"/><Relationship Id="rId44" Type="http://schemas.openxmlformats.org/officeDocument/2006/relationships/hyperlink" Target="http://www.hwcsw.cn/list_47/782.html" TargetMode="External"/><Relationship Id="rId43" Type="http://schemas.openxmlformats.org/officeDocument/2006/relationships/hyperlink" Target="http://www.hwcsw.cn/list_47/736.html" TargetMode="External"/><Relationship Id="rId42" Type="http://schemas.openxmlformats.org/officeDocument/2006/relationships/hyperlink" Target="http://www.hwcsw.cn/list_47/797.html" TargetMode="External"/><Relationship Id="rId41" Type="http://schemas.openxmlformats.org/officeDocument/2006/relationships/hyperlink" Target="http://www.hwcsw.cn/list_47/890.html" TargetMode="External"/><Relationship Id="rId40" Type="http://schemas.openxmlformats.org/officeDocument/2006/relationships/hyperlink" Target="http://www.hwcsw.cn/list_47/893.html" TargetMode="External"/><Relationship Id="rId4" Type="http://schemas.openxmlformats.org/officeDocument/2006/relationships/hyperlink" Target="http://www.hwcsw.cn/list_47/770.html" TargetMode="External"/><Relationship Id="rId39" Type="http://schemas.openxmlformats.org/officeDocument/2006/relationships/hyperlink" Target="http://www.hwcsw.cn/list_47/894.html" TargetMode="External"/><Relationship Id="rId38" Type="http://schemas.openxmlformats.org/officeDocument/2006/relationships/hyperlink" Target="http://www.hwcsw.cn/list_47/829.html" TargetMode="External"/><Relationship Id="rId37" Type="http://schemas.openxmlformats.org/officeDocument/2006/relationships/hyperlink" Target="http://www.hwcsw.cn/list_47/1076.html" TargetMode="External"/><Relationship Id="rId36" Type="http://schemas.openxmlformats.org/officeDocument/2006/relationships/hyperlink" Target="http://www.hwcsw.cn/list_47/676.html" TargetMode="External"/><Relationship Id="rId35" Type="http://schemas.openxmlformats.org/officeDocument/2006/relationships/hyperlink" Target="http://www.hwcsw.cn/list_47/834.html" TargetMode="External"/><Relationship Id="rId34" Type="http://schemas.openxmlformats.org/officeDocument/2006/relationships/hyperlink" Target="http://www.hwcsw.cn/list_47/833.html" TargetMode="External"/><Relationship Id="rId33" Type="http://schemas.openxmlformats.org/officeDocument/2006/relationships/hyperlink" Target="http://www.hwcsw.cn/list_47/835.html" TargetMode="External"/><Relationship Id="rId32" Type="http://schemas.openxmlformats.org/officeDocument/2006/relationships/hyperlink" Target="http://www.hwcsw.cn/list_47/828.html" TargetMode="External"/><Relationship Id="rId31" Type="http://schemas.openxmlformats.org/officeDocument/2006/relationships/hyperlink" Target="http://www.hwcsw.cn/list_47/831.html" TargetMode="External"/><Relationship Id="rId30" Type="http://schemas.openxmlformats.org/officeDocument/2006/relationships/hyperlink" Target="http://www.hwcsw.cn/list_47/830.html" TargetMode="External"/><Relationship Id="rId3" Type="http://schemas.openxmlformats.org/officeDocument/2006/relationships/hyperlink" Target="http://www.hwcsw.cn/list_47/984.html" TargetMode="External"/><Relationship Id="rId29" Type="http://schemas.openxmlformats.org/officeDocument/2006/relationships/hyperlink" Target="http://www.hwcsw.cn/list_47/790.html" TargetMode="External"/><Relationship Id="rId28" Type="http://schemas.openxmlformats.org/officeDocument/2006/relationships/hyperlink" Target="http://www.hwcsw.cn/list_47/793.html" TargetMode="External"/><Relationship Id="rId27" Type="http://schemas.openxmlformats.org/officeDocument/2006/relationships/hyperlink" Target="http://www.hwcsw.cn/list_47/779.html" TargetMode="External"/><Relationship Id="rId26" Type="http://schemas.openxmlformats.org/officeDocument/2006/relationships/hyperlink" Target="http://www.hwcsw.cn/list_47/819.html" TargetMode="External"/><Relationship Id="rId25" Type="http://schemas.openxmlformats.org/officeDocument/2006/relationships/hyperlink" Target="http://www.hwcsw.cn/list_47/815.html" TargetMode="External"/><Relationship Id="rId24" Type="http://schemas.openxmlformats.org/officeDocument/2006/relationships/hyperlink" Target="http://www.hwcsw.cn/list_47/804.html" TargetMode="External"/><Relationship Id="rId23" Type="http://schemas.openxmlformats.org/officeDocument/2006/relationships/hyperlink" Target="http://www.hwcsw.cn/list_47/800.html" TargetMode="External"/><Relationship Id="rId22" Type="http://schemas.openxmlformats.org/officeDocument/2006/relationships/hyperlink" Target="http://www.hwcsw.cn/list_47/740.html" TargetMode="External"/><Relationship Id="rId21" Type="http://schemas.openxmlformats.org/officeDocument/2006/relationships/hyperlink" Target="http://www.hwcsw.cn/list_47/818.html" TargetMode="External"/><Relationship Id="rId20" Type="http://schemas.openxmlformats.org/officeDocument/2006/relationships/hyperlink" Target="http://www.hwcsw.cn/list_47/816.html" TargetMode="External"/><Relationship Id="rId2" Type="http://schemas.openxmlformats.org/officeDocument/2006/relationships/hyperlink" Target="http://www.hwcsw.cn/list_47/982.html" TargetMode="External"/><Relationship Id="rId19" Type="http://schemas.openxmlformats.org/officeDocument/2006/relationships/hyperlink" Target="http://www.hwcsw.cn/list_47/817.html" TargetMode="External"/><Relationship Id="rId18" Type="http://schemas.openxmlformats.org/officeDocument/2006/relationships/hyperlink" Target="http://www.hwcsw.cn/list_47/822.html" TargetMode="External"/><Relationship Id="rId17" Type="http://schemas.openxmlformats.org/officeDocument/2006/relationships/hyperlink" Target="http://www.hwcsw.cn/list_47/813.html" TargetMode="External"/><Relationship Id="rId16" Type="http://schemas.openxmlformats.org/officeDocument/2006/relationships/hyperlink" Target="http://www.hwcsw.cn/list_47/843.html" TargetMode="External"/><Relationship Id="rId150" Type="http://schemas.openxmlformats.org/officeDocument/2006/relationships/hyperlink" Target="http://www.hwcsw.cn/list_47/772.html" TargetMode="External"/><Relationship Id="rId15" Type="http://schemas.openxmlformats.org/officeDocument/2006/relationships/hyperlink" Target="http://www.hwcsw.cn/list_47/837.html" TargetMode="External"/><Relationship Id="rId149" Type="http://schemas.openxmlformats.org/officeDocument/2006/relationships/hyperlink" Target="http://www.hwcsw.cn/list_47/1167.html" TargetMode="External"/><Relationship Id="rId148" Type="http://schemas.openxmlformats.org/officeDocument/2006/relationships/hyperlink" Target="http://www.hwcsw.cn/list_47/1159.html" TargetMode="External"/><Relationship Id="rId147" Type="http://schemas.openxmlformats.org/officeDocument/2006/relationships/hyperlink" Target="http://www.hwcsw.cn/list_47/1156.html" TargetMode="External"/><Relationship Id="rId146" Type="http://schemas.openxmlformats.org/officeDocument/2006/relationships/hyperlink" Target="http://www.hwcsw.cn/list_47/1129.html" TargetMode="External"/><Relationship Id="rId145" Type="http://schemas.openxmlformats.org/officeDocument/2006/relationships/hyperlink" Target="http://www.hwcsw.cn/list_47/1133.html" TargetMode="External"/><Relationship Id="rId144" Type="http://schemas.openxmlformats.org/officeDocument/2006/relationships/hyperlink" Target="http://www.hwcsw.cn/list_47/1130.html" TargetMode="External"/><Relationship Id="rId143" Type="http://schemas.openxmlformats.org/officeDocument/2006/relationships/hyperlink" Target="http://www.hwcsw.cn/list_47/1131.html" TargetMode="External"/><Relationship Id="rId142" Type="http://schemas.openxmlformats.org/officeDocument/2006/relationships/hyperlink" Target="http://www.hwcsw.cn/list_47/1132.html" TargetMode="External"/><Relationship Id="rId141" Type="http://schemas.openxmlformats.org/officeDocument/2006/relationships/hyperlink" Target="http://www.hwcsw.cn/list_47/1136.html" TargetMode="External"/><Relationship Id="rId140" Type="http://schemas.openxmlformats.org/officeDocument/2006/relationships/hyperlink" Target="http://www.hwcsw.cn/list_47/1135.html" TargetMode="External"/><Relationship Id="rId14" Type="http://schemas.openxmlformats.org/officeDocument/2006/relationships/hyperlink" Target="http://www.hwcsw.cn/list_47/798.html" TargetMode="External"/><Relationship Id="rId139" Type="http://schemas.openxmlformats.org/officeDocument/2006/relationships/hyperlink" Target="http://www.hwcsw.cn/list_47/1134.html" TargetMode="External"/><Relationship Id="rId138" Type="http://schemas.openxmlformats.org/officeDocument/2006/relationships/hyperlink" Target="http://www.hwcsw.cn/list_47/1166.html" TargetMode="External"/><Relationship Id="rId137" Type="http://schemas.openxmlformats.org/officeDocument/2006/relationships/hyperlink" Target="http://www.hwcsw.cn/list_47/1165.html" TargetMode="External"/><Relationship Id="rId136" Type="http://schemas.openxmlformats.org/officeDocument/2006/relationships/hyperlink" Target="http://www.hwcsw.cn/list_47/1164.html" TargetMode="External"/><Relationship Id="rId135" Type="http://schemas.openxmlformats.org/officeDocument/2006/relationships/hyperlink" Target="http://www.hwcsw.cn/list_47/1162.html" TargetMode="External"/><Relationship Id="rId134" Type="http://schemas.openxmlformats.org/officeDocument/2006/relationships/hyperlink" Target="http://www.hwcsw.cn/list_47/1163.html" TargetMode="External"/><Relationship Id="rId133" Type="http://schemas.openxmlformats.org/officeDocument/2006/relationships/hyperlink" Target="http://www.hwcsw.cn/list_47/1161.html" TargetMode="External"/><Relationship Id="rId132" Type="http://schemas.openxmlformats.org/officeDocument/2006/relationships/hyperlink" Target="http://www.hwcsw.cn/list_47/1160.html" TargetMode="External"/><Relationship Id="rId131" Type="http://schemas.openxmlformats.org/officeDocument/2006/relationships/hyperlink" Target="http://www.hwcsw.cn/list_47/1158.html" TargetMode="External"/><Relationship Id="rId130" Type="http://schemas.openxmlformats.org/officeDocument/2006/relationships/hyperlink" Target="http://www.hwcsw.cn/list_47/1157.html" TargetMode="External"/><Relationship Id="rId13" Type="http://schemas.openxmlformats.org/officeDocument/2006/relationships/hyperlink" Target="http://www.hwcsw.cn/list_47/949.html" TargetMode="External"/><Relationship Id="rId129" Type="http://schemas.openxmlformats.org/officeDocument/2006/relationships/hyperlink" Target="http://www.hwcsw.cn/list_47/1155.html" TargetMode="External"/><Relationship Id="rId128" Type="http://schemas.openxmlformats.org/officeDocument/2006/relationships/hyperlink" Target="http://www.hwcsw.cn/list_47/1154.html" TargetMode="External"/><Relationship Id="rId127" Type="http://schemas.openxmlformats.org/officeDocument/2006/relationships/hyperlink" Target="http://www.hwcsw.cn/list_47/1153.html" TargetMode="External"/><Relationship Id="rId126" Type="http://schemas.openxmlformats.org/officeDocument/2006/relationships/hyperlink" Target="http://www.hwcsw.cn/list_47/1152.html" TargetMode="External"/><Relationship Id="rId125" Type="http://schemas.openxmlformats.org/officeDocument/2006/relationships/hyperlink" Target="http://www.hwcsw.cn/list_47/1151.html" TargetMode="External"/><Relationship Id="rId124" Type="http://schemas.openxmlformats.org/officeDocument/2006/relationships/hyperlink" Target="http://www.hwcsw.cn/list_47/1150.html" TargetMode="External"/><Relationship Id="rId123" Type="http://schemas.openxmlformats.org/officeDocument/2006/relationships/hyperlink" Target="http://www.hwcsw.cn/list_47/1149.html" TargetMode="External"/><Relationship Id="rId122" Type="http://schemas.openxmlformats.org/officeDocument/2006/relationships/hyperlink" Target="http://www.hwcsw.cn/list_47/1148.html" TargetMode="External"/><Relationship Id="rId121" Type="http://schemas.openxmlformats.org/officeDocument/2006/relationships/hyperlink" Target="http://www.hwcsw.cn/list_47/1147.html" TargetMode="External"/><Relationship Id="rId120" Type="http://schemas.openxmlformats.org/officeDocument/2006/relationships/hyperlink" Target="http://www.hwcsw.cn/list_47/1146.html" TargetMode="External"/><Relationship Id="rId12" Type="http://schemas.openxmlformats.org/officeDocument/2006/relationships/hyperlink" Target="http://www.hwcsw.cn/list_47/928.html" TargetMode="External"/><Relationship Id="rId119" Type="http://schemas.openxmlformats.org/officeDocument/2006/relationships/hyperlink" Target="http://www.hwcsw.cn/list_47/1145.html" TargetMode="External"/><Relationship Id="rId118" Type="http://schemas.openxmlformats.org/officeDocument/2006/relationships/hyperlink" Target="http://www.hwcsw.cn/list_47/1144.html" TargetMode="External"/><Relationship Id="rId117" Type="http://schemas.openxmlformats.org/officeDocument/2006/relationships/hyperlink" Target="http://www.hwcsw.cn/list_47/1143.html" TargetMode="External"/><Relationship Id="rId116" Type="http://schemas.openxmlformats.org/officeDocument/2006/relationships/hyperlink" Target="http://www.hwcsw.cn/list_47/1142.html" TargetMode="External"/><Relationship Id="rId115" Type="http://schemas.openxmlformats.org/officeDocument/2006/relationships/hyperlink" Target="http://www.hwcsw.cn/list_43/739.html" TargetMode="External"/><Relationship Id="rId114" Type="http://schemas.openxmlformats.org/officeDocument/2006/relationships/hyperlink" Target="http://www.hwcsw.cn/list_47/1141.html" TargetMode="External"/><Relationship Id="rId113" Type="http://schemas.openxmlformats.org/officeDocument/2006/relationships/hyperlink" Target="http://www.hwcsw.cn/list_47/1140.html" TargetMode="External"/><Relationship Id="rId112" Type="http://schemas.openxmlformats.org/officeDocument/2006/relationships/hyperlink" Target="http://www.hwcsw.cn/list_47/1139.html" TargetMode="External"/><Relationship Id="rId111" Type="http://schemas.openxmlformats.org/officeDocument/2006/relationships/hyperlink" Target="http://www.hwcsw.cn/list_47/1138.html" TargetMode="External"/><Relationship Id="rId110" Type="http://schemas.openxmlformats.org/officeDocument/2006/relationships/hyperlink" Target="http://www.hwcsw.cn/list_47/1137.html" TargetMode="External"/><Relationship Id="rId11" Type="http://schemas.openxmlformats.org/officeDocument/2006/relationships/hyperlink" Target="http://www.hwcsw.cn/list_47/809.html" TargetMode="External"/><Relationship Id="rId109" Type="http://schemas.openxmlformats.org/officeDocument/2006/relationships/hyperlink" Target="http://www.hwcsw.cn/list_47/1019.html" TargetMode="External"/><Relationship Id="rId108" Type="http://schemas.openxmlformats.org/officeDocument/2006/relationships/hyperlink" Target="http://www.hwcsw.cn/list_65/745.html" TargetMode="External"/><Relationship Id="rId107" Type="http://schemas.openxmlformats.org/officeDocument/2006/relationships/hyperlink" Target="http://hwcsw.cn/list_47/625.html" TargetMode="External"/><Relationship Id="rId106" Type="http://schemas.openxmlformats.org/officeDocument/2006/relationships/hyperlink" Target="http://hwcsw.cn/list_47/893.html" TargetMode="External"/><Relationship Id="rId105" Type="http://schemas.openxmlformats.org/officeDocument/2006/relationships/hyperlink" Target="http://www.hwcsw.cn/list_47/1079.html" TargetMode="External"/><Relationship Id="rId104" Type="http://schemas.openxmlformats.org/officeDocument/2006/relationships/hyperlink" Target="http://www.hwcsw.cn/list_47/1003.html" TargetMode="External"/><Relationship Id="rId103" Type="http://schemas.openxmlformats.org/officeDocument/2006/relationships/hyperlink" Target="http://www.hwcsw.cn/list_47/1078.html" TargetMode="External"/><Relationship Id="rId102" Type="http://schemas.openxmlformats.org/officeDocument/2006/relationships/hyperlink" Target="http://www.hwcsw.cn/list_47/1077.html" TargetMode="External"/><Relationship Id="rId101" Type="http://schemas.openxmlformats.org/officeDocument/2006/relationships/hyperlink" Target="http://www.hwcsw.cn/list_47/998.html" TargetMode="External"/><Relationship Id="rId100" Type="http://schemas.openxmlformats.org/officeDocument/2006/relationships/hyperlink" Target="http://www.hwcsw.cn/list_101/684.html" TargetMode="External"/><Relationship Id="rId10" Type="http://schemas.openxmlformats.org/officeDocument/2006/relationships/hyperlink" Target="http://www.hwcsw.cn/list_47/812.html" TargetMode="External"/><Relationship Id="rId1" Type="http://schemas.openxmlformats.org/officeDocument/2006/relationships/hyperlink" Target="http://www.hwcsw.cn/list_47/719.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E258"/>
  <sheetViews>
    <sheetView showGridLines="0" showZeros="0" workbookViewId="0">
      <pane xSplit="2" ySplit="2" topLeftCell="C20" activePane="bottomRight" state="frozen"/>
      <selection/>
      <selection pane="topRight"/>
      <selection pane="bottomLeft"/>
      <selection pane="bottomRight" activeCell="C20" sqref="C20"/>
    </sheetView>
  </sheetViews>
  <sheetFormatPr defaultColWidth="9" defaultRowHeight="13.2" outlineLevelCol="4"/>
  <cols>
    <col min="1" max="1" width="20.1111111111111" style="192" customWidth="1"/>
    <col min="2" max="2" width="11" style="109" customWidth="1"/>
    <col min="3" max="3" width="97.712962962963" style="193" customWidth="1"/>
    <col min="4" max="4" width="37.1388888888889" style="194" customWidth="1"/>
    <col min="5" max="16384" width="9" style="109" customWidth="1"/>
  </cols>
  <sheetData>
    <row r="1" ht="20.4" spans="1:4">
      <c r="A1" s="195" t="s">
        <v>0</v>
      </c>
      <c r="B1" s="195"/>
      <c r="C1" s="195"/>
      <c r="D1" s="195"/>
    </row>
    <row r="2" ht="20.1" customHeight="1" spans="1:5">
      <c r="A2" s="196" t="s">
        <v>1</v>
      </c>
      <c r="B2" s="196" t="s">
        <v>2</v>
      </c>
      <c r="C2" s="197" t="s">
        <v>3</v>
      </c>
      <c r="D2" s="198" t="s">
        <v>4</v>
      </c>
      <c r="E2" s="112"/>
    </row>
    <row r="3" ht="24.95" customHeight="1" spans="1:4">
      <c r="A3" s="199" t="s">
        <v>5</v>
      </c>
      <c r="B3" s="200">
        <f>IF(C3="","",SUBTOTAL(3,$C$3:C3))</f>
        <v>1</v>
      </c>
      <c r="C3" s="201" t="s">
        <v>6</v>
      </c>
      <c r="D3" s="202" t="s">
        <v>7</v>
      </c>
    </row>
    <row r="4" ht="24.95" customHeight="1" spans="1:4">
      <c r="A4" s="199"/>
      <c r="B4" s="200">
        <f>IF(C4="","",SUBTOTAL(3,$C$3:C4))</f>
        <v>2</v>
      </c>
      <c r="C4" s="201" t="s">
        <v>8</v>
      </c>
      <c r="D4" s="202" t="s">
        <v>9</v>
      </c>
    </row>
    <row r="5" ht="24.95" customHeight="1" spans="1:4">
      <c r="A5" s="199"/>
      <c r="B5" s="200">
        <f>IF(C5="","",SUBTOTAL(3,$C$3:C5))</f>
        <v>3</v>
      </c>
      <c r="C5" s="203" t="s">
        <v>10</v>
      </c>
      <c r="D5" s="202" t="s">
        <v>11</v>
      </c>
    </row>
    <row r="6" ht="24.95" customHeight="1" spans="1:4">
      <c r="A6" s="199"/>
      <c r="B6" s="200">
        <f>IF(C6="","",SUBTOTAL(3,$C$3:C6))</f>
        <v>4</v>
      </c>
      <c r="C6" s="201" t="s">
        <v>12</v>
      </c>
      <c r="D6" s="204" t="s">
        <v>13</v>
      </c>
    </row>
    <row r="7" ht="24.95" customHeight="1" spans="1:4">
      <c r="A7" s="199"/>
      <c r="B7" s="200">
        <f>IF(C7="","",SUBTOTAL(3,$C$3:C7))</f>
        <v>5</v>
      </c>
      <c r="C7" s="203" t="s">
        <v>14</v>
      </c>
      <c r="D7" s="204" t="s">
        <v>15</v>
      </c>
    </row>
    <row r="8" ht="24.95" customHeight="1" spans="1:4">
      <c r="A8" s="199"/>
      <c r="B8" s="200">
        <f>IF(C8="","",SUBTOTAL(3,$C$3:C8))</f>
        <v>6</v>
      </c>
      <c r="C8" s="201" t="s">
        <v>16</v>
      </c>
      <c r="D8" s="204" t="s">
        <v>17</v>
      </c>
    </row>
    <row r="9" ht="24.95" customHeight="1" spans="1:4">
      <c r="A9" s="199"/>
      <c r="B9" s="200">
        <f>IF(C9="","",SUBTOTAL(3,$C$3:C9))</f>
        <v>7</v>
      </c>
      <c r="C9" s="201" t="s">
        <v>18</v>
      </c>
      <c r="D9" s="204" t="s">
        <v>19</v>
      </c>
    </row>
    <row r="10" ht="24.95" customHeight="1" spans="1:4">
      <c r="A10" s="199"/>
      <c r="B10" s="200">
        <f>IF(C10="","",SUBTOTAL(3,$C$3:C10))</f>
        <v>8</v>
      </c>
      <c r="C10" s="201" t="s">
        <v>20</v>
      </c>
      <c r="D10" s="202" t="s">
        <v>21</v>
      </c>
    </row>
    <row r="11" ht="24.95" customHeight="1" spans="1:4">
      <c r="A11" s="199"/>
      <c r="B11" s="200">
        <f>IF(C11="","",SUBTOTAL(3,$C$3:C11))</f>
        <v>9</v>
      </c>
      <c r="C11" s="201" t="s">
        <v>22</v>
      </c>
      <c r="D11" s="204" t="s">
        <v>23</v>
      </c>
    </row>
    <row r="12" ht="24.95" customHeight="1" spans="1:4">
      <c r="A12" s="199"/>
      <c r="B12" s="200">
        <f>IF(C12="","",SUBTOTAL(3,$C$3:C12))</f>
        <v>10</v>
      </c>
      <c r="C12" s="201" t="s">
        <v>24</v>
      </c>
      <c r="D12" s="204" t="s">
        <v>25</v>
      </c>
    </row>
    <row r="13" ht="24.95" customHeight="1" spans="1:4">
      <c r="A13" s="205" t="s">
        <v>26</v>
      </c>
      <c r="B13" s="200">
        <f>IF(C13="","",SUBTOTAL(3,$C$3:C13))</f>
        <v>11</v>
      </c>
      <c r="C13" s="206" t="s">
        <v>27</v>
      </c>
      <c r="D13" s="202" t="s">
        <v>28</v>
      </c>
    </row>
    <row r="14" ht="24.95" customHeight="1" spans="1:4">
      <c r="A14" s="207"/>
      <c r="B14" s="200">
        <f>IF(C14="","",SUBTOTAL(3,$C$3:C14))</f>
        <v>12</v>
      </c>
      <c r="C14" s="206" t="s">
        <v>29</v>
      </c>
      <c r="D14" s="204" t="s">
        <v>30</v>
      </c>
    </row>
    <row r="15" ht="24.95" customHeight="1" spans="1:4">
      <c r="A15" s="205" t="s">
        <v>31</v>
      </c>
      <c r="B15" s="200">
        <f>IF(C15="","",SUBTOTAL(3,$C$3:C15))</f>
        <v>13</v>
      </c>
      <c r="C15" s="206" t="s">
        <v>32</v>
      </c>
      <c r="D15" s="204" t="s">
        <v>33</v>
      </c>
    </row>
    <row r="16" ht="24.95" customHeight="1" spans="1:4">
      <c r="A16" s="205"/>
      <c r="B16" s="200">
        <f>IF(C16="","",SUBTOTAL(3,$C$3:C16))</f>
        <v>14</v>
      </c>
      <c r="C16" s="206" t="s">
        <v>34</v>
      </c>
      <c r="D16" s="204" t="s">
        <v>35</v>
      </c>
    </row>
    <row r="17" ht="24.95" customHeight="1" spans="1:4">
      <c r="A17" s="205"/>
      <c r="B17" s="200">
        <f>IF(C17="","",SUBTOTAL(3,$C$3:C17))</f>
        <v>15</v>
      </c>
      <c r="C17" s="206" t="s">
        <v>36</v>
      </c>
      <c r="D17" s="204" t="s">
        <v>37</v>
      </c>
    </row>
    <row r="18" ht="24.95" customHeight="1" spans="1:4">
      <c r="A18" s="205"/>
      <c r="B18" s="200">
        <f>IF(C18="","",SUBTOTAL(3,$C$3:C18))</f>
        <v>16</v>
      </c>
      <c r="C18" s="206" t="s">
        <v>38</v>
      </c>
      <c r="D18" s="204" t="s">
        <v>39</v>
      </c>
    </row>
    <row r="19" ht="24.95" customHeight="1" spans="1:4">
      <c r="A19" s="205"/>
      <c r="B19" s="200">
        <f>IF(C19="","",SUBTOTAL(3,$C$3:C19))</f>
        <v>17</v>
      </c>
      <c r="C19" s="206" t="s">
        <v>40</v>
      </c>
      <c r="D19" s="204" t="s">
        <v>41</v>
      </c>
    </row>
    <row r="20" ht="24.95" customHeight="1" spans="1:4">
      <c r="A20" s="205"/>
      <c r="B20" s="200">
        <f>IF(C20="","",SUBTOTAL(3,$C$3:C20))</f>
        <v>18</v>
      </c>
      <c r="C20" s="206" t="s">
        <v>42</v>
      </c>
      <c r="D20" s="204" t="s">
        <v>43</v>
      </c>
    </row>
    <row r="21" ht="24.95" customHeight="1" spans="1:4">
      <c r="A21" s="205"/>
      <c r="B21" s="200">
        <f>IF(C21="","",SUBTOTAL(3,$C$3:C21))</f>
        <v>19</v>
      </c>
      <c r="C21" s="206" t="s">
        <v>44</v>
      </c>
      <c r="D21" s="204" t="s">
        <v>45</v>
      </c>
    </row>
    <row r="22" ht="24.95" customHeight="1" spans="1:4">
      <c r="A22" s="205"/>
      <c r="B22" s="200">
        <f>IF(C22="","",SUBTOTAL(3,$C$3:C22))</f>
        <v>20</v>
      </c>
      <c r="C22" s="206" t="s">
        <v>46</v>
      </c>
      <c r="D22" s="204" t="s">
        <v>47</v>
      </c>
    </row>
    <row r="23" ht="24.95" customHeight="1" spans="1:4">
      <c r="A23" s="205"/>
      <c r="B23" s="200">
        <f>IF(C23="","",SUBTOTAL(3,$C$3:C23))</f>
        <v>21</v>
      </c>
      <c r="C23" s="206" t="s">
        <v>48</v>
      </c>
      <c r="D23" s="204" t="s">
        <v>49</v>
      </c>
    </row>
    <row r="24" ht="24.95" customHeight="1" spans="1:4">
      <c r="A24" s="205"/>
      <c r="B24" s="200">
        <f>IF(C24="","",SUBTOTAL(3,$C$3:C24))</f>
        <v>22</v>
      </c>
      <c r="C24" s="206" t="s">
        <v>50</v>
      </c>
      <c r="D24" s="204" t="s">
        <v>51</v>
      </c>
    </row>
    <row r="25" ht="24.95" customHeight="1" spans="1:4">
      <c r="A25" s="205"/>
      <c r="B25" s="200">
        <f>IF(C25="","",SUBTOTAL(3,$C$3:C25))</f>
        <v>23</v>
      </c>
      <c r="C25" s="206" t="s">
        <v>52</v>
      </c>
      <c r="D25" s="204" t="s">
        <v>53</v>
      </c>
    </row>
    <row r="26" ht="24.95" customHeight="1" spans="1:4">
      <c r="A26" s="205"/>
      <c r="B26" s="200">
        <f>IF(C26="","",SUBTOTAL(3,$C$3:C26))</f>
        <v>24</v>
      </c>
      <c r="C26" s="206" t="s">
        <v>54</v>
      </c>
      <c r="D26" s="204" t="s">
        <v>55</v>
      </c>
    </row>
    <row r="27" ht="24.95" customHeight="1" spans="1:4">
      <c r="A27" s="205"/>
      <c r="B27" s="200">
        <f>IF(C27="","",SUBTOTAL(3,$C$3:C27))</f>
        <v>25</v>
      </c>
      <c r="C27" s="206" t="s">
        <v>56</v>
      </c>
      <c r="D27" s="204" t="s">
        <v>57</v>
      </c>
    </row>
    <row r="28" ht="24.95" customHeight="1" spans="1:4">
      <c r="A28" s="205"/>
      <c r="B28" s="200">
        <f>IF(C28="","",SUBTOTAL(3,$C$3:C28))</f>
        <v>26</v>
      </c>
      <c r="C28" s="206" t="s">
        <v>58</v>
      </c>
      <c r="D28" s="204" t="s">
        <v>59</v>
      </c>
    </row>
    <row r="29" ht="24.95" customHeight="1" spans="1:4">
      <c r="A29" s="205"/>
      <c r="B29" s="200">
        <f>IF(C29="","",SUBTOTAL(3,$C$3:C29))</f>
        <v>27</v>
      </c>
      <c r="C29" s="206" t="s">
        <v>60</v>
      </c>
      <c r="D29" s="204" t="s">
        <v>61</v>
      </c>
    </row>
    <row r="30" ht="24.95" customHeight="1" spans="1:4">
      <c r="A30" s="205"/>
      <c r="B30" s="200">
        <f>IF(C30="","",SUBTOTAL(3,$C$3:C30))</f>
        <v>28</v>
      </c>
      <c r="C30" s="206" t="s">
        <v>62</v>
      </c>
      <c r="D30" s="204" t="s">
        <v>63</v>
      </c>
    </row>
    <row r="31" ht="24.95" customHeight="1" spans="1:4">
      <c r="A31" s="205"/>
      <c r="B31" s="200">
        <f>IF(C31="","",SUBTOTAL(3,$C$3:C31))</f>
        <v>29</v>
      </c>
      <c r="C31" s="206" t="s">
        <v>64</v>
      </c>
      <c r="D31" s="204" t="s">
        <v>65</v>
      </c>
    </row>
    <row r="32" ht="24.95" customHeight="1" spans="1:4">
      <c r="A32" s="205"/>
      <c r="B32" s="200">
        <f>IF(C32="","",SUBTOTAL(3,$C$3:C32))</f>
        <v>30</v>
      </c>
      <c r="C32" s="206" t="s">
        <v>66</v>
      </c>
      <c r="D32" s="204" t="s">
        <v>67</v>
      </c>
    </row>
    <row r="33" ht="24.95" customHeight="1" spans="1:4">
      <c r="A33" s="207"/>
      <c r="B33" s="200">
        <f>IF(C33="","",SUBTOTAL(3,$C$3:C33))</f>
        <v>31</v>
      </c>
      <c r="C33" s="206" t="s">
        <v>68</v>
      </c>
      <c r="D33" s="204" t="s">
        <v>69</v>
      </c>
    </row>
    <row r="34" ht="24.95" customHeight="1" spans="1:4">
      <c r="A34" s="207"/>
      <c r="B34" s="200">
        <f>IF(C34="","",SUBTOTAL(3,$C$3:C34))</f>
        <v>32</v>
      </c>
      <c r="C34" s="206" t="s">
        <v>70</v>
      </c>
      <c r="D34" s="204" t="s">
        <v>71</v>
      </c>
    </row>
    <row r="35" ht="24.95" customHeight="1" spans="1:4">
      <c r="A35" s="207"/>
      <c r="B35" s="200">
        <f>IF(C35="","",SUBTOTAL(3,$C$3:C35))</f>
        <v>33</v>
      </c>
      <c r="C35" s="206" t="s">
        <v>72</v>
      </c>
      <c r="D35" s="202" t="s">
        <v>73</v>
      </c>
    </row>
    <row r="36" ht="24.95" customHeight="1" spans="1:4">
      <c r="A36" s="207"/>
      <c r="B36" s="200">
        <f>IF(C36="","",SUBTOTAL(3,$C$3:C36))</f>
        <v>34</v>
      </c>
      <c r="C36" s="206" t="s">
        <v>74</v>
      </c>
      <c r="D36" s="204" t="s">
        <v>75</v>
      </c>
    </row>
    <row r="37" ht="24.95" customHeight="1" spans="1:4">
      <c r="A37" s="207"/>
      <c r="B37" s="200">
        <f>IF(C37="","",SUBTOTAL(3,$C$3:C37))</f>
        <v>35</v>
      </c>
      <c r="C37" s="206" t="s">
        <v>76</v>
      </c>
      <c r="D37" s="204" t="s">
        <v>77</v>
      </c>
    </row>
    <row r="38" ht="24.95" customHeight="1" spans="1:4">
      <c r="A38" s="205" t="s">
        <v>78</v>
      </c>
      <c r="B38" s="200">
        <f>IF(C38="","",SUBTOTAL(3,$C$3:C38))</f>
        <v>36</v>
      </c>
      <c r="C38" s="206" t="s">
        <v>79</v>
      </c>
      <c r="D38" s="204" t="s">
        <v>80</v>
      </c>
    </row>
    <row r="39" ht="24.95" customHeight="1" spans="1:4">
      <c r="A39" s="205"/>
      <c r="B39" s="200">
        <f>IF(C39="","",SUBTOTAL(3,$C$3:C39))</f>
        <v>37</v>
      </c>
      <c r="C39" s="206" t="s">
        <v>81</v>
      </c>
      <c r="D39" s="204" t="s">
        <v>82</v>
      </c>
    </row>
    <row r="40" ht="24.95" customHeight="1" spans="1:4">
      <c r="A40" s="205"/>
      <c r="B40" s="200">
        <f>IF(C40="","",SUBTOTAL(3,$C$3:C40))</f>
        <v>38</v>
      </c>
      <c r="C40" s="206" t="s">
        <v>83</v>
      </c>
      <c r="D40" s="204" t="s">
        <v>84</v>
      </c>
    </row>
    <row r="41" ht="24.95" customHeight="1" spans="1:4">
      <c r="A41" s="205"/>
      <c r="B41" s="200">
        <f>IF(C41="","",SUBTOTAL(3,$C$3:C41))</f>
        <v>39</v>
      </c>
      <c r="C41" s="206" t="s">
        <v>56</v>
      </c>
      <c r="D41" s="204" t="s">
        <v>57</v>
      </c>
    </row>
    <row r="42" ht="24.95" customHeight="1" spans="1:4">
      <c r="A42" s="205" t="s">
        <v>85</v>
      </c>
      <c r="B42" s="200">
        <f>IF(C42="","",SUBTOTAL(3,$C$3:C42))</f>
        <v>40</v>
      </c>
      <c r="C42" s="206" t="s">
        <v>86</v>
      </c>
      <c r="D42" s="204" t="s">
        <v>87</v>
      </c>
    </row>
    <row r="43" ht="24.95" customHeight="1" spans="1:4">
      <c r="A43" s="205"/>
      <c r="B43" s="200">
        <f>IF(C43="","",SUBTOTAL(3,$C$3:C43))</f>
        <v>41</v>
      </c>
      <c r="C43" s="206" t="s">
        <v>88</v>
      </c>
      <c r="D43" s="204" t="s">
        <v>89</v>
      </c>
    </row>
    <row r="44" ht="25.2" spans="1:4">
      <c r="A44" s="205" t="s">
        <v>90</v>
      </c>
      <c r="B44" s="200">
        <f>IF(C44="","",SUBTOTAL(3,$C$3:C44))</f>
        <v>42</v>
      </c>
      <c r="C44" s="206" t="s">
        <v>88</v>
      </c>
      <c r="D44" s="204" t="s">
        <v>89</v>
      </c>
    </row>
    <row r="45" ht="24.95" customHeight="1" spans="1:4">
      <c r="A45" s="208" t="s">
        <v>91</v>
      </c>
      <c r="B45" s="200">
        <f>IF(C45="","",SUBTOTAL(3,$C$3:C45))</f>
        <v>43</v>
      </c>
      <c r="C45" s="206" t="s">
        <v>92</v>
      </c>
      <c r="D45" s="204" t="s">
        <v>93</v>
      </c>
    </row>
    <row r="46" ht="24.95" customHeight="1" spans="1:4">
      <c r="A46" s="208"/>
      <c r="B46" s="200">
        <f>IF(C46="","",SUBTOTAL(3,$C$3:C46))</f>
        <v>44</v>
      </c>
      <c r="C46" s="206" t="s">
        <v>94</v>
      </c>
      <c r="D46" s="204" t="s">
        <v>95</v>
      </c>
    </row>
    <row r="47" ht="24.95" customHeight="1" spans="1:4">
      <c r="A47" s="208" t="s">
        <v>96</v>
      </c>
      <c r="B47" s="200">
        <f>IF(C47="","",SUBTOTAL(3,$C$3:C47))</f>
        <v>45</v>
      </c>
      <c r="C47" s="206" t="s">
        <v>97</v>
      </c>
      <c r="D47" s="204" t="s">
        <v>98</v>
      </c>
    </row>
    <row r="48" ht="24.95" customHeight="1" spans="1:4">
      <c r="A48" s="208"/>
      <c r="B48" s="200">
        <f>IF(C48="","",SUBTOTAL(3,$C$3:C48))</f>
        <v>46</v>
      </c>
      <c r="C48" s="206" t="s">
        <v>99</v>
      </c>
      <c r="D48" s="204" t="s">
        <v>100</v>
      </c>
    </row>
    <row r="49" ht="24.95" customHeight="1" spans="1:4">
      <c r="A49" s="208"/>
      <c r="B49" s="200">
        <f>IF(C49="","",SUBTOTAL(3,$C$3:C49))</f>
        <v>47</v>
      </c>
      <c r="C49" s="206" t="s">
        <v>101</v>
      </c>
      <c r="D49" s="204" t="s">
        <v>102</v>
      </c>
    </row>
    <row r="50" ht="24.95" customHeight="1" spans="1:4">
      <c r="A50" s="208"/>
      <c r="B50" s="200">
        <f>IF(C50="","",SUBTOTAL(3,$C$3:C50))</f>
        <v>48</v>
      </c>
      <c r="C50" s="206" t="s">
        <v>103</v>
      </c>
      <c r="D50" s="204" t="s">
        <v>104</v>
      </c>
    </row>
    <row r="51" ht="24.95" customHeight="1" spans="1:4">
      <c r="A51" s="208"/>
      <c r="B51" s="200">
        <f>IF(C51="","",SUBTOTAL(3,$C$3:C51))</f>
        <v>49</v>
      </c>
      <c r="C51" s="206" t="s">
        <v>105</v>
      </c>
      <c r="D51" s="204" t="s">
        <v>106</v>
      </c>
    </row>
    <row r="52" ht="24.95" customHeight="1" spans="1:4">
      <c r="A52" s="208"/>
      <c r="B52" s="200">
        <f>IF(C52="","",SUBTOTAL(3,$C$3:C52))</f>
        <v>50</v>
      </c>
      <c r="C52" s="206" t="s">
        <v>107</v>
      </c>
      <c r="D52" s="204" t="s">
        <v>108</v>
      </c>
    </row>
    <row r="53" ht="24.95" customHeight="1" spans="1:4">
      <c r="A53" s="208" t="s">
        <v>109</v>
      </c>
      <c r="B53" s="200">
        <f>IF(C53="","",SUBTOTAL(3,$C$3:C53))</f>
        <v>51</v>
      </c>
      <c r="C53" s="206" t="s">
        <v>110</v>
      </c>
      <c r="D53" s="204" t="s">
        <v>111</v>
      </c>
    </row>
    <row r="54" ht="24.95" customHeight="1" spans="1:4">
      <c r="A54" s="209"/>
      <c r="B54" s="200">
        <f>IF(C54="","",SUBTOTAL(3,$C$3:C54))</f>
        <v>52</v>
      </c>
      <c r="C54" s="206" t="s">
        <v>112</v>
      </c>
      <c r="D54" s="204" t="s">
        <v>113</v>
      </c>
    </row>
    <row r="55" ht="24.95" customHeight="1" spans="1:4">
      <c r="A55" s="208" t="s">
        <v>114</v>
      </c>
      <c r="B55" s="200">
        <f>IF(C55="","",SUBTOTAL(3,$C$3:C55))</f>
        <v>53</v>
      </c>
      <c r="C55" s="206" t="s">
        <v>115</v>
      </c>
      <c r="D55" s="204" t="s">
        <v>116</v>
      </c>
    </row>
    <row r="56" ht="24.95" customHeight="1" spans="1:4">
      <c r="A56" s="208"/>
      <c r="B56" s="200">
        <f>IF(C56="","",SUBTOTAL(3,$C$3:C56))</f>
        <v>54</v>
      </c>
      <c r="C56" s="206" t="s">
        <v>117</v>
      </c>
      <c r="D56" s="204" t="s">
        <v>118</v>
      </c>
    </row>
    <row r="57" ht="24.95" customHeight="1" spans="1:4">
      <c r="A57" s="209"/>
      <c r="B57" s="200">
        <f>IF(C57="","",SUBTOTAL(3,$C$3:C57))</f>
        <v>55</v>
      </c>
      <c r="C57" s="206" t="s">
        <v>119</v>
      </c>
      <c r="D57" s="210" t="s">
        <v>120</v>
      </c>
    </row>
    <row r="58" ht="24.95" customHeight="1" spans="1:4">
      <c r="A58" s="209"/>
      <c r="B58" s="200">
        <f>IF(C58="","",SUBTOTAL(3,$C$3:C58))</f>
        <v>56</v>
      </c>
      <c r="C58" s="206" t="s">
        <v>121</v>
      </c>
      <c r="D58" s="204" t="s">
        <v>122</v>
      </c>
    </row>
    <row r="59" ht="24.95" customHeight="1" spans="1:4">
      <c r="A59" s="209"/>
      <c r="B59" s="200">
        <f>IF(C59="","",SUBTOTAL(3,$C$3:C59))</f>
        <v>57</v>
      </c>
      <c r="C59" s="206" t="s">
        <v>123</v>
      </c>
      <c r="D59" s="204" t="s">
        <v>124</v>
      </c>
    </row>
    <row r="60" ht="24.95" customHeight="1" spans="1:4">
      <c r="A60" s="209"/>
      <c r="B60" s="200">
        <f>IF(C60="","",SUBTOTAL(3,$C$3:C60))</f>
        <v>58</v>
      </c>
      <c r="C60" s="211" t="s">
        <v>125</v>
      </c>
      <c r="D60" s="204" t="s">
        <v>126</v>
      </c>
    </row>
    <row r="61" ht="24.95" customHeight="1" spans="1:4">
      <c r="A61" s="209"/>
      <c r="B61" s="200">
        <f>IF(C61="","",SUBTOTAL(3,$C$3:C61))</f>
        <v>59</v>
      </c>
      <c r="C61" s="206" t="s">
        <v>127</v>
      </c>
      <c r="D61" s="210" t="s">
        <v>128</v>
      </c>
    </row>
    <row r="62" ht="24.95" customHeight="1" spans="1:4">
      <c r="A62" s="209"/>
      <c r="B62" s="200">
        <f>IF(C62="","",SUBTOTAL(3,$C$3:C62))</f>
        <v>60</v>
      </c>
      <c r="C62" s="211" t="s">
        <v>129</v>
      </c>
      <c r="D62" s="210" t="s">
        <v>130</v>
      </c>
    </row>
    <row r="63" ht="24.95" customHeight="1" spans="1:4">
      <c r="A63" s="209"/>
      <c r="B63" s="200">
        <f>IF(C63="","",SUBTOTAL(3,$C$3:C63))</f>
        <v>61</v>
      </c>
      <c r="C63" s="212" t="s">
        <v>131</v>
      </c>
      <c r="D63" s="210" t="s">
        <v>132</v>
      </c>
    </row>
    <row r="64" ht="24.95" customHeight="1" spans="1:4">
      <c r="A64" s="209"/>
      <c r="B64" s="200">
        <f>IF(C64="","",SUBTOTAL(3,$C$3:C64))</f>
        <v>62</v>
      </c>
      <c r="C64" s="206" t="s">
        <v>133</v>
      </c>
      <c r="D64" s="210" t="s">
        <v>134</v>
      </c>
    </row>
    <row r="65" ht="24.95" customHeight="1" spans="1:4">
      <c r="A65" s="209"/>
      <c r="B65" s="200">
        <f>IF(C65="","",SUBTOTAL(3,$C$3:C65))</f>
        <v>63</v>
      </c>
      <c r="C65" s="206" t="s">
        <v>135</v>
      </c>
      <c r="D65" s="210" t="s">
        <v>136</v>
      </c>
    </row>
    <row r="66" ht="24.95" customHeight="1" spans="1:4">
      <c r="A66" s="208" t="s">
        <v>137</v>
      </c>
      <c r="B66" s="200">
        <f>IF(C66="","",SUBTOTAL(3,$C$3:C66))</f>
        <v>64</v>
      </c>
      <c r="C66" s="206" t="s">
        <v>138</v>
      </c>
      <c r="D66" s="204" t="s">
        <v>139</v>
      </c>
    </row>
    <row r="67" ht="24.95" customHeight="1" spans="1:4">
      <c r="A67" s="208"/>
      <c r="B67" s="200">
        <f>IF(C67="","",SUBTOTAL(3,$C$3:C67))</f>
        <v>65</v>
      </c>
      <c r="C67" s="206" t="s">
        <v>140</v>
      </c>
      <c r="D67" s="202" t="s">
        <v>141</v>
      </c>
    </row>
    <row r="68" ht="24.95" customHeight="1" spans="1:4">
      <c r="A68" s="208"/>
      <c r="B68" s="200">
        <f>IF(C68="","",SUBTOTAL(3,$C$3:C68))</f>
        <v>66</v>
      </c>
      <c r="C68" s="206" t="s">
        <v>142</v>
      </c>
      <c r="D68" s="204" t="s">
        <v>143</v>
      </c>
    </row>
    <row r="69" ht="24.95" customHeight="1" spans="1:4">
      <c r="A69" s="208"/>
      <c r="B69" s="200">
        <f>IF(C69="","",SUBTOTAL(3,$C$3:C69))</f>
        <v>67</v>
      </c>
      <c r="C69" s="206" t="s">
        <v>101</v>
      </c>
      <c r="D69" s="204" t="s">
        <v>102</v>
      </c>
    </row>
    <row r="70" ht="24.95" customHeight="1" spans="1:4">
      <c r="A70" s="208"/>
      <c r="B70" s="200">
        <f>IF(C70="","",SUBTOTAL(3,$C$3:C70))</f>
        <v>68</v>
      </c>
      <c r="C70" s="206" t="s">
        <v>144</v>
      </c>
      <c r="D70" s="204" t="s">
        <v>145</v>
      </c>
    </row>
    <row r="71" ht="24.95" customHeight="1" spans="1:4">
      <c r="A71" s="208"/>
      <c r="B71" s="200">
        <f>IF(C71="","",SUBTOTAL(3,$C$3:C71))</f>
        <v>69</v>
      </c>
      <c r="C71" s="206" t="s">
        <v>146</v>
      </c>
      <c r="D71" s="202" t="s">
        <v>147</v>
      </c>
    </row>
    <row r="72" ht="24.95" customHeight="1" spans="1:4">
      <c r="A72" s="208"/>
      <c r="B72" s="200">
        <f>IF(C72="","",SUBTOTAL(3,$C$3:C72))</f>
        <v>70</v>
      </c>
      <c r="C72" s="206" t="s">
        <v>148</v>
      </c>
      <c r="D72" s="204" t="s">
        <v>149</v>
      </c>
    </row>
    <row r="73" ht="24.95" customHeight="1" spans="1:4">
      <c r="A73" s="208"/>
      <c r="B73" s="200">
        <f>IF(C73="","",SUBTOTAL(3,$C$3:C73))</f>
        <v>71</v>
      </c>
      <c r="C73" s="211" t="s">
        <v>150</v>
      </c>
      <c r="D73" s="204" t="s">
        <v>151</v>
      </c>
    </row>
    <row r="74" ht="24.95" customHeight="1" spans="1:4">
      <c r="A74" s="208"/>
      <c r="B74" s="200">
        <f>IF(C74="","",SUBTOTAL(3,$C$3:C74))</f>
        <v>72</v>
      </c>
      <c r="C74" s="206" t="s">
        <v>152</v>
      </c>
      <c r="D74" s="204" t="s">
        <v>153</v>
      </c>
    </row>
    <row r="75" ht="24.95" customHeight="1" spans="1:4">
      <c r="A75" s="208"/>
      <c r="B75" s="200">
        <f>IF(C75="","",SUBTOTAL(3,$C$3:C75))</f>
        <v>73</v>
      </c>
      <c r="C75" s="206" t="s">
        <v>154</v>
      </c>
      <c r="D75" s="204" t="s">
        <v>155</v>
      </c>
    </row>
    <row r="76" ht="24.95" customHeight="1" spans="1:4">
      <c r="A76" s="208"/>
      <c r="B76" s="200">
        <f>IF(C76="","",SUBTOTAL(3,$C$3:C76))</f>
        <v>74</v>
      </c>
      <c r="C76" s="206" t="s">
        <v>156</v>
      </c>
      <c r="D76" s="204" t="s">
        <v>157</v>
      </c>
    </row>
    <row r="77" ht="24.95" customHeight="1" spans="1:4">
      <c r="A77" s="208"/>
      <c r="B77" s="200">
        <f>IF(C77="","",SUBTOTAL(3,$C$3:C77))</f>
        <v>75</v>
      </c>
      <c r="C77" s="206" t="s">
        <v>158</v>
      </c>
      <c r="D77" s="204" t="s">
        <v>159</v>
      </c>
    </row>
    <row r="78" ht="24.95" customHeight="1" spans="1:4">
      <c r="A78" s="208"/>
      <c r="B78" s="200">
        <f>IF(C78="","",SUBTOTAL(3,$C$3:C78))</f>
        <v>76</v>
      </c>
      <c r="C78" s="206" t="s">
        <v>160</v>
      </c>
      <c r="D78" s="204" t="s">
        <v>161</v>
      </c>
    </row>
    <row r="79" ht="24.95" customHeight="1" spans="1:4">
      <c r="A79" s="209"/>
      <c r="B79" s="200">
        <f>IF(C79="","",SUBTOTAL(3,$C$3:C79))</f>
        <v>77</v>
      </c>
      <c r="C79" s="206" t="s">
        <v>162</v>
      </c>
      <c r="D79" s="204" t="s">
        <v>163</v>
      </c>
    </row>
    <row r="80" ht="24.95" customHeight="1" spans="1:4">
      <c r="A80" s="209"/>
      <c r="B80" s="200">
        <f>IF(C80="","",SUBTOTAL(3,$C$3:C80))</f>
        <v>78</v>
      </c>
      <c r="C80" s="206" t="s">
        <v>164</v>
      </c>
      <c r="D80" s="204" t="s">
        <v>165</v>
      </c>
    </row>
    <row r="81" ht="24.95" customHeight="1" spans="1:4">
      <c r="A81" s="209"/>
      <c r="B81" s="200">
        <f>IF(C81="","",SUBTOTAL(3,$C$3:C81))</f>
        <v>79</v>
      </c>
      <c r="C81" s="211" t="s">
        <v>166</v>
      </c>
      <c r="D81" s="204" t="s">
        <v>167</v>
      </c>
    </row>
    <row r="82" ht="24.95" customHeight="1" spans="1:4">
      <c r="A82" s="209"/>
      <c r="B82" s="200">
        <f>IF(C82="","",SUBTOTAL(3,$C$3:C82))</f>
        <v>80</v>
      </c>
      <c r="C82" s="206" t="s">
        <v>168</v>
      </c>
      <c r="D82" s="204" t="s">
        <v>169</v>
      </c>
    </row>
    <row r="83" ht="24.95" customHeight="1" spans="1:4">
      <c r="A83" s="209"/>
      <c r="B83" s="200">
        <f>IF(C83="","",SUBTOTAL(3,$C$3:C83))</f>
        <v>81</v>
      </c>
      <c r="C83" s="206" t="s">
        <v>170</v>
      </c>
      <c r="D83" s="204" t="s">
        <v>171</v>
      </c>
    </row>
    <row r="84" ht="24.95" customHeight="1" spans="1:4">
      <c r="A84" s="208" t="s">
        <v>172</v>
      </c>
      <c r="B84" s="200">
        <f>IF(C84="","",SUBTOTAL(3,$C$3:C84))</f>
        <v>82</v>
      </c>
      <c r="C84" s="206" t="s">
        <v>173</v>
      </c>
      <c r="D84" s="202" t="s">
        <v>174</v>
      </c>
    </row>
    <row r="85" ht="24.95" customHeight="1" spans="1:4">
      <c r="A85" s="208"/>
      <c r="B85" s="200">
        <f>IF(C85="","",SUBTOTAL(3,$C$3:C85))</f>
        <v>83</v>
      </c>
      <c r="C85" s="206" t="s">
        <v>175</v>
      </c>
      <c r="D85" s="204" t="s">
        <v>176</v>
      </c>
    </row>
    <row r="86" ht="24.95" customHeight="1" spans="1:4">
      <c r="A86" s="208"/>
      <c r="B86" s="200">
        <f>IF(C86="","",SUBTOTAL(3,$C$3:C86))</f>
        <v>84</v>
      </c>
      <c r="C86" s="206" t="s">
        <v>177</v>
      </c>
      <c r="D86" s="202" t="s">
        <v>178</v>
      </c>
    </row>
    <row r="87" ht="24.95" customHeight="1" spans="1:4">
      <c r="A87" s="208"/>
      <c r="B87" s="200">
        <f>IF(C87="","",SUBTOTAL(3,$C$3:C87))</f>
        <v>85</v>
      </c>
      <c r="C87" s="206" t="s">
        <v>179</v>
      </c>
      <c r="D87" s="204" t="s">
        <v>180</v>
      </c>
    </row>
    <row r="88" ht="24.95" customHeight="1" spans="1:4">
      <c r="A88" s="208"/>
      <c r="B88" s="200">
        <f>IF(C88="","",SUBTOTAL(3,$C$3:C88))</f>
        <v>86</v>
      </c>
      <c r="C88" s="206" t="s">
        <v>181</v>
      </c>
      <c r="D88" s="202" t="s">
        <v>182</v>
      </c>
    </row>
    <row r="89" ht="24.95" customHeight="1" spans="1:4">
      <c r="A89" s="208"/>
      <c r="B89" s="200">
        <f>IF(C89="","",SUBTOTAL(3,$C$3:C89))</f>
        <v>87</v>
      </c>
      <c r="C89" s="206" t="s">
        <v>183</v>
      </c>
      <c r="D89" s="202" t="s">
        <v>184</v>
      </c>
    </row>
    <row r="90" ht="24.95" customHeight="1" spans="1:4">
      <c r="A90" s="208"/>
      <c r="B90" s="200">
        <f>IF(C90="","",SUBTOTAL(3,$C$3:C90))</f>
        <v>88</v>
      </c>
      <c r="C90" s="206" t="s">
        <v>185</v>
      </c>
      <c r="D90" s="204" t="s">
        <v>186</v>
      </c>
    </row>
    <row r="91" ht="24.95" customHeight="1" spans="1:4">
      <c r="A91" s="208"/>
      <c r="B91" s="200">
        <f>IF(C91="","",SUBTOTAL(3,$C$3:C91))</f>
        <v>89</v>
      </c>
      <c r="C91" s="206" t="s">
        <v>187</v>
      </c>
      <c r="D91" s="204" t="s">
        <v>188</v>
      </c>
    </row>
    <row r="92" ht="24.95" customHeight="1" spans="1:4">
      <c r="A92" s="208" t="s">
        <v>189</v>
      </c>
      <c r="B92" s="200">
        <f>IF(C92="","",SUBTOTAL(3,$C$3:C92))</f>
        <v>90</v>
      </c>
      <c r="C92" s="206" t="s">
        <v>190</v>
      </c>
      <c r="D92" s="204" t="s">
        <v>191</v>
      </c>
    </row>
    <row r="93" ht="24.95" customHeight="1" spans="1:4">
      <c r="A93" s="208"/>
      <c r="B93" s="200">
        <f>IF(C93="","",SUBTOTAL(3,$C$3:C93))</f>
        <v>91</v>
      </c>
      <c r="C93" s="206" t="s">
        <v>192</v>
      </c>
      <c r="D93" s="204" t="s">
        <v>193</v>
      </c>
    </row>
    <row r="94" ht="24.95" customHeight="1" spans="1:4">
      <c r="A94" s="208"/>
      <c r="B94" s="200">
        <f>IF(C94="","",SUBTOTAL(3,$C$3:C94))</f>
        <v>92</v>
      </c>
      <c r="C94" s="206" t="s">
        <v>194</v>
      </c>
      <c r="D94" s="204" t="s">
        <v>195</v>
      </c>
    </row>
    <row r="95" ht="24.95" customHeight="1" spans="1:4">
      <c r="A95" s="208"/>
      <c r="B95" s="200">
        <f>IF(C95="","",SUBTOTAL(3,$C$3:C95))</f>
        <v>93</v>
      </c>
      <c r="C95" s="206" t="s">
        <v>196</v>
      </c>
      <c r="D95" s="204" t="s">
        <v>197</v>
      </c>
    </row>
    <row r="96" ht="24.95" customHeight="1" spans="1:4">
      <c r="A96" s="208"/>
      <c r="B96" s="200">
        <f>IF(C96="","",SUBTOTAL(3,$C$3:C96))</f>
        <v>94</v>
      </c>
      <c r="C96" s="206" t="s">
        <v>198</v>
      </c>
      <c r="D96" s="204" t="s">
        <v>199</v>
      </c>
    </row>
    <row r="97" ht="24.95" customHeight="1" spans="1:4">
      <c r="A97" s="208"/>
      <c r="B97" s="200">
        <f>IF(C97="","",SUBTOTAL(3,$C$3:C97))</f>
        <v>95</v>
      </c>
      <c r="C97" s="206" t="s">
        <v>200</v>
      </c>
      <c r="D97" s="204" t="s">
        <v>201</v>
      </c>
    </row>
    <row r="98" ht="24.95" customHeight="1" spans="1:4">
      <c r="A98" s="208"/>
      <c r="B98" s="200">
        <f>IF(C98="","",SUBTOTAL(3,$C$3:C98))</f>
        <v>96</v>
      </c>
      <c r="C98" s="206" t="s">
        <v>202</v>
      </c>
      <c r="D98" s="204" t="s">
        <v>203</v>
      </c>
    </row>
    <row r="99" ht="24.95" customHeight="1" spans="1:4">
      <c r="A99" s="208"/>
      <c r="B99" s="200">
        <f>IF(C99="","",SUBTOTAL(3,$C$3:C99))</f>
        <v>97</v>
      </c>
      <c r="C99" s="206" t="s">
        <v>204</v>
      </c>
      <c r="D99" s="202" t="s">
        <v>205</v>
      </c>
    </row>
    <row r="100" ht="24.95" customHeight="1" spans="1:4">
      <c r="A100" s="208"/>
      <c r="B100" s="200">
        <f>IF(C100="","",SUBTOTAL(3,$C$3:C100))</f>
        <v>98</v>
      </c>
      <c r="C100" s="206" t="s">
        <v>206</v>
      </c>
      <c r="D100" s="204" t="s">
        <v>207</v>
      </c>
    </row>
    <row r="101" ht="24.95" customHeight="1" spans="1:4">
      <c r="A101" s="208"/>
      <c r="B101" s="200">
        <f>IF(C101="","",SUBTOTAL(3,$C$3:C101))</f>
        <v>99</v>
      </c>
      <c r="C101" s="206" t="s">
        <v>208</v>
      </c>
      <c r="D101" s="204" t="s">
        <v>209</v>
      </c>
    </row>
    <row r="102" ht="24.95" customHeight="1" spans="1:4">
      <c r="A102" s="208" t="s">
        <v>210</v>
      </c>
      <c r="B102" s="200">
        <f>IF(C102="","",SUBTOTAL(3,$C$3:C102))</f>
        <v>100</v>
      </c>
      <c r="C102" s="206" t="s">
        <v>211</v>
      </c>
      <c r="D102" s="204" t="s">
        <v>145</v>
      </c>
    </row>
    <row r="103" ht="24.95" customHeight="1" spans="1:4">
      <c r="A103" s="208"/>
      <c r="B103" s="200">
        <f>IF(C103="","",SUBTOTAL(3,$C$3:C103))</f>
        <v>101</v>
      </c>
      <c r="C103" s="206" t="s">
        <v>212</v>
      </c>
      <c r="D103" s="204" t="s">
        <v>213</v>
      </c>
    </row>
    <row r="104" ht="24.95" customHeight="1" spans="1:4">
      <c r="A104" s="208" t="s">
        <v>214</v>
      </c>
      <c r="B104" s="200">
        <f>IF(C104="","",SUBTOTAL(3,$C$3:C104))</f>
        <v>102</v>
      </c>
      <c r="C104" s="206" t="s">
        <v>181</v>
      </c>
      <c r="D104" s="202" t="s">
        <v>182</v>
      </c>
    </row>
    <row r="105" ht="24.95" customHeight="1" spans="1:4">
      <c r="A105" s="208"/>
      <c r="B105" s="200">
        <f>IF(C105="","",SUBTOTAL(3,$C$3:C105))</f>
        <v>103</v>
      </c>
      <c r="C105" s="206" t="s">
        <v>183</v>
      </c>
      <c r="D105" s="202" t="s">
        <v>184</v>
      </c>
    </row>
    <row r="106" ht="24.95" customHeight="1" spans="1:4">
      <c r="A106" s="208"/>
      <c r="B106" s="200">
        <f>IF(C106="","",SUBTOTAL(3,$C$3:C106))</f>
        <v>104</v>
      </c>
      <c r="C106" s="206" t="s">
        <v>215</v>
      </c>
      <c r="D106" s="204" t="s">
        <v>216</v>
      </c>
    </row>
    <row r="107" ht="24.95" customHeight="1" spans="1:4">
      <c r="A107" s="208"/>
      <c r="B107" s="200">
        <f>IF(C107="","",SUBTOTAL(3,$C$3:C107))</f>
        <v>105</v>
      </c>
      <c r="C107" s="206" t="s">
        <v>217</v>
      </c>
      <c r="D107" s="204" t="s">
        <v>218</v>
      </c>
    </row>
    <row r="108" ht="24.95" customHeight="1" spans="1:4">
      <c r="A108" s="208" t="s">
        <v>219</v>
      </c>
      <c r="B108" s="200">
        <f>IF(C108="","",SUBTOTAL(3,$C$3:C108))</f>
        <v>106</v>
      </c>
      <c r="C108" s="206" t="s">
        <v>220</v>
      </c>
      <c r="D108" s="204" t="s">
        <v>221</v>
      </c>
    </row>
    <row r="109" ht="24.95" customHeight="1" spans="1:4">
      <c r="A109" s="208"/>
      <c r="B109" s="200">
        <f>IF(C109="","",SUBTOTAL(3,$C$3:C109))</f>
        <v>107</v>
      </c>
      <c r="C109" s="206" t="s">
        <v>222</v>
      </c>
      <c r="D109" s="204" t="s">
        <v>223</v>
      </c>
    </row>
    <row r="110" ht="24.95" customHeight="1" spans="1:4">
      <c r="A110" s="209"/>
      <c r="B110" s="200">
        <f>IF(C110="","",SUBTOTAL(3,$C$3:C110))</f>
        <v>108</v>
      </c>
      <c r="C110" s="211" t="s">
        <v>224</v>
      </c>
      <c r="D110" s="202" t="s">
        <v>225</v>
      </c>
    </row>
    <row r="111" ht="24.95" customHeight="1" spans="1:4">
      <c r="A111" s="209"/>
      <c r="B111" s="200">
        <f>IF(C111="","",SUBTOTAL(3,$C$3:C111))</f>
        <v>109</v>
      </c>
      <c r="C111" s="211" t="s">
        <v>226</v>
      </c>
      <c r="D111" s="202" t="s">
        <v>227</v>
      </c>
    </row>
    <row r="112" ht="24.95" customHeight="1" spans="1:4">
      <c r="A112" s="209"/>
      <c r="B112" s="200">
        <f>IF(C112="","",SUBTOTAL(3,$C$3:C112))</f>
        <v>110</v>
      </c>
      <c r="C112" s="206" t="s">
        <v>228</v>
      </c>
      <c r="D112" s="210" t="s">
        <v>229</v>
      </c>
    </row>
    <row r="113" ht="24.95" customHeight="1" spans="1:4">
      <c r="A113" s="208" t="s">
        <v>230</v>
      </c>
      <c r="B113" s="200">
        <f>IF(C113="","",SUBTOTAL(3,$C$3:C113))</f>
        <v>111</v>
      </c>
      <c r="C113" s="206" t="s">
        <v>231</v>
      </c>
      <c r="D113" s="204" t="s">
        <v>232</v>
      </c>
    </row>
    <row r="114" ht="24.95" customHeight="1" spans="1:4">
      <c r="A114" s="208"/>
      <c r="B114" s="200">
        <f>IF(C114="","",SUBTOTAL(3,$C$3:C114))</f>
        <v>112</v>
      </c>
      <c r="C114" s="206" t="s">
        <v>233</v>
      </c>
      <c r="D114" s="204" t="s">
        <v>234</v>
      </c>
    </row>
    <row r="115" ht="24.95" customHeight="1" spans="1:4">
      <c r="A115" s="208"/>
      <c r="B115" s="200">
        <f>IF(C115="","",SUBTOTAL(3,$C$3:C115))</f>
        <v>113</v>
      </c>
      <c r="C115" s="206" t="s">
        <v>235</v>
      </c>
      <c r="D115" s="204" t="s">
        <v>236</v>
      </c>
    </row>
    <row r="116" ht="24.95" customHeight="1" spans="1:4">
      <c r="A116" s="208"/>
      <c r="B116" s="200">
        <f>IF(C116="","",SUBTOTAL(3,$C$3:C116))</f>
        <v>114</v>
      </c>
      <c r="C116" s="206" t="s">
        <v>237</v>
      </c>
      <c r="D116" s="204" t="s">
        <v>238</v>
      </c>
    </row>
    <row r="117" ht="24.95" customHeight="1" spans="1:4">
      <c r="A117" s="208"/>
      <c r="B117" s="200">
        <f>IF(C117="","",SUBTOTAL(3,$C$3:C117))</f>
        <v>115</v>
      </c>
      <c r="C117" s="206" t="s">
        <v>239</v>
      </c>
      <c r="D117" s="204" t="s">
        <v>240</v>
      </c>
    </row>
    <row r="118" ht="24.95" customHeight="1" spans="1:4">
      <c r="A118" s="208"/>
      <c r="B118" s="200">
        <f>IF(C118="","",SUBTOTAL(3,$C$3:C118))</f>
        <v>116</v>
      </c>
      <c r="C118" s="206" t="s">
        <v>241</v>
      </c>
      <c r="D118" s="204" t="s">
        <v>242</v>
      </c>
    </row>
    <row r="119" ht="24.95" customHeight="1" spans="1:4">
      <c r="A119" s="208"/>
      <c r="B119" s="200">
        <f>IF(C119="","",SUBTOTAL(3,$C$3:C119))</f>
        <v>117</v>
      </c>
      <c r="C119" s="206" t="s">
        <v>243</v>
      </c>
      <c r="D119" s="204" t="s">
        <v>244</v>
      </c>
    </row>
    <row r="120" ht="24.95" customHeight="1" spans="1:4">
      <c r="A120" s="208"/>
      <c r="B120" s="200">
        <f>IF(C120="","",SUBTOTAL(3,$C$3:C120))</f>
        <v>118</v>
      </c>
      <c r="C120" s="206" t="s">
        <v>245</v>
      </c>
      <c r="D120" s="204" t="s">
        <v>246</v>
      </c>
    </row>
    <row r="121" ht="24.95" customHeight="1" spans="1:4">
      <c r="A121" s="208"/>
      <c r="B121" s="200">
        <f>IF(C121="","",SUBTOTAL(3,$C$3:C121))</f>
        <v>119</v>
      </c>
      <c r="C121" s="206" t="s">
        <v>247</v>
      </c>
      <c r="D121" s="204" t="s">
        <v>248</v>
      </c>
    </row>
    <row r="122" ht="24.95" customHeight="1" spans="1:4">
      <c r="A122" s="208"/>
      <c r="B122" s="200">
        <f>IF(C122="","",SUBTOTAL(3,$C$3:C122))</f>
        <v>120</v>
      </c>
      <c r="C122" s="206" t="s">
        <v>249</v>
      </c>
      <c r="D122" s="204" t="s">
        <v>250</v>
      </c>
    </row>
    <row r="123" ht="24.95" customHeight="1" spans="1:4">
      <c r="A123" s="208"/>
      <c r="B123" s="200">
        <f>IF(C123="","",SUBTOTAL(3,$C$3:C123))</f>
        <v>121</v>
      </c>
      <c r="C123" s="206" t="s">
        <v>251</v>
      </c>
      <c r="D123" s="204" t="s">
        <v>252</v>
      </c>
    </row>
    <row r="124" ht="24.95" customHeight="1" spans="1:4">
      <c r="A124" s="208"/>
      <c r="B124" s="200">
        <f>IF(C124="","",SUBTOTAL(3,$C$3:C124))</f>
        <v>122</v>
      </c>
      <c r="C124" s="206" t="s">
        <v>253</v>
      </c>
      <c r="D124" s="202" t="s">
        <v>254</v>
      </c>
    </row>
    <row r="125" ht="24.95" customHeight="1" spans="1:4">
      <c r="A125" s="208"/>
      <c r="B125" s="200">
        <f>IF(C125="","",SUBTOTAL(3,$C$3:C125))</f>
        <v>123</v>
      </c>
      <c r="C125" s="211" t="s">
        <v>255</v>
      </c>
      <c r="D125" s="202" t="s">
        <v>256</v>
      </c>
    </row>
    <row r="126" ht="24.95" customHeight="1" spans="1:4">
      <c r="A126" s="208"/>
      <c r="B126" s="200">
        <f>IF(C126="","",SUBTOTAL(3,$C$3:C126))</f>
        <v>124</v>
      </c>
      <c r="C126" s="206" t="s">
        <v>257</v>
      </c>
      <c r="D126" s="204" t="s">
        <v>258</v>
      </c>
    </row>
    <row r="127" ht="24.95" customHeight="1" spans="1:4">
      <c r="A127" s="208"/>
      <c r="B127" s="200">
        <f>IF(C127="","",SUBTOTAL(3,$C$3:C127))</f>
        <v>125</v>
      </c>
      <c r="C127" s="206" t="s">
        <v>259</v>
      </c>
      <c r="D127" s="204" t="s">
        <v>260</v>
      </c>
    </row>
    <row r="128" ht="24.95" customHeight="1" spans="1:4">
      <c r="A128" s="208"/>
      <c r="B128" s="200">
        <f>IF(C128="","",SUBTOTAL(3,$C$3:C128))</f>
        <v>126</v>
      </c>
      <c r="C128" s="206" t="s">
        <v>261</v>
      </c>
      <c r="D128" s="204" t="s">
        <v>262</v>
      </c>
    </row>
    <row r="129" ht="24.95" customHeight="1" spans="1:4">
      <c r="A129" s="208"/>
      <c r="B129" s="200">
        <f>IF(C129="","",SUBTOTAL(3,$C$3:C129))</f>
        <v>127</v>
      </c>
      <c r="C129" s="206" t="s">
        <v>215</v>
      </c>
      <c r="D129" s="204" t="s">
        <v>216</v>
      </c>
    </row>
    <row r="130" ht="24.95" customHeight="1" spans="1:4">
      <c r="A130" s="208"/>
      <c r="B130" s="200">
        <f>IF(C130="","",SUBTOTAL(3,$C$3:C130))</f>
        <v>128</v>
      </c>
      <c r="C130" s="206" t="s">
        <v>263</v>
      </c>
      <c r="D130" s="204" t="s">
        <v>264</v>
      </c>
    </row>
    <row r="131" ht="24.95" customHeight="1" spans="1:4">
      <c r="A131" s="208"/>
      <c r="B131" s="200">
        <f>IF(C131="","",SUBTOTAL(3,$C$3:C131))</f>
        <v>129</v>
      </c>
      <c r="C131" s="206" t="s">
        <v>265</v>
      </c>
      <c r="D131" s="204" t="s">
        <v>266</v>
      </c>
    </row>
    <row r="132" ht="24.95" customHeight="1" spans="1:4">
      <c r="A132" s="208"/>
      <c r="B132" s="200">
        <f>IF(C132="","",SUBTOTAL(3,$C$3:C132))</f>
        <v>130</v>
      </c>
      <c r="C132" s="206" t="s">
        <v>267</v>
      </c>
      <c r="D132" s="204" t="s">
        <v>268</v>
      </c>
    </row>
    <row r="133" ht="24.95" customHeight="1" spans="1:4">
      <c r="A133" s="208"/>
      <c r="B133" s="200">
        <f>IF(C133="","",SUBTOTAL(3,$C$3:C133))</f>
        <v>131</v>
      </c>
      <c r="C133" s="206" t="s">
        <v>269</v>
      </c>
      <c r="D133" s="204" t="s">
        <v>270</v>
      </c>
    </row>
    <row r="134" ht="24.95" customHeight="1" spans="1:4">
      <c r="A134" s="209"/>
      <c r="B134" s="200">
        <f>IF(C134="","",SUBTOTAL(3,$C$3:C134))</f>
        <v>132</v>
      </c>
      <c r="C134" s="206" t="s">
        <v>271</v>
      </c>
      <c r="D134" s="204" t="s">
        <v>272</v>
      </c>
    </row>
    <row r="135" ht="24.95" customHeight="1" spans="1:4">
      <c r="A135" s="209"/>
      <c r="B135" s="200">
        <f>IF(C135="","",SUBTOTAL(3,$C$3:C135))</f>
        <v>133</v>
      </c>
      <c r="C135" s="206" t="s">
        <v>273</v>
      </c>
      <c r="D135" s="210" t="s">
        <v>274</v>
      </c>
    </row>
    <row r="136" ht="24.95" customHeight="1" spans="1:4">
      <c r="A136" s="209"/>
      <c r="B136" s="200">
        <f>IF(C136="","",SUBTOTAL(3,$C$3:C136))</f>
        <v>134</v>
      </c>
      <c r="C136" s="206" t="s">
        <v>217</v>
      </c>
      <c r="D136" s="204" t="s">
        <v>218</v>
      </c>
    </row>
    <row r="137" ht="24.95" customHeight="1" spans="1:4">
      <c r="A137" s="209"/>
      <c r="B137" s="200">
        <f>IF(C137="","",SUBTOTAL(3,$C$3:C137))</f>
        <v>135</v>
      </c>
      <c r="C137" s="206" t="s">
        <v>275</v>
      </c>
      <c r="D137" s="210" t="s">
        <v>276</v>
      </c>
    </row>
    <row r="138" ht="24.95" customHeight="1" spans="1:4">
      <c r="A138" s="208" t="s">
        <v>277</v>
      </c>
      <c r="B138" s="200">
        <f>IF(C138="","",SUBTOTAL(3,$C$3:C138))</f>
        <v>136</v>
      </c>
      <c r="C138" s="206" t="s">
        <v>278</v>
      </c>
      <c r="D138" s="204" t="s">
        <v>279</v>
      </c>
    </row>
    <row r="139" ht="24.95" customHeight="1" spans="1:4">
      <c r="A139" s="208"/>
      <c r="B139" s="200">
        <f>IF(C139="","",SUBTOTAL(3,$C$3:C139))</f>
        <v>137</v>
      </c>
      <c r="C139" s="206" t="s">
        <v>280</v>
      </c>
      <c r="D139" s="204" t="s">
        <v>281</v>
      </c>
    </row>
    <row r="140" ht="24.95" customHeight="1" spans="1:4">
      <c r="A140" s="208"/>
      <c r="B140" s="200">
        <f>IF(C140="","",SUBTOTAL(3,$C$3:C140))</f>
        <v>138</v>
      </c>
      <c r="C140" s="206" t="s">
        <v>88</v>
      </c>
      <c r="D140" s="204" t="s">
        <v>89</v>
      </c>
    </row>
    <row r="141" ht="24.95" customHeight="1" spans="1:4">
      <c r="A141" s="208"/>
      <c r="B141" s="200">
        <f>IF(C141="","",SUBTOTAL(3,$C$3:C141))</f>
        <v>139</v>
      </c>
      <c r="C141" s="206" t="s">
        <v>142</v>
      </c>
      <c r="D141" s="204" t="s">
        <v>143</v>
      </c>
    </row>
    <row r="142" ht="24.95" customHeight="1" spans="1:4">
      <c r="A142" s="208"/>
      <c r="B142" s="200">
        <f>IF(C142="","",SUBTOTAL(3,$C$3:C142))</f>
        <v>140</v>
      </c>
      <c r="C142" s="206" t="s">
        <v>233</v>
      </c>
      <c r="D142" s="204" t="s">
        <v>234</v>
      </c>
    </row>
    <row r="143" ht="24.95" customHeight="1" spans="1:4">
      <c r="A143" s="208"/>
      <c r="B143" s="200">
        <f>IF(C143="","",SUBTOTAL(3,$C$3:C143))</f>
        <v>141</v>
      </c>
      <c r="C143" s="211" t="s">
        <v>282</v>
      </c>
      <c r="D143" s="204" t="s">
        <v>236</v>
      </c>
    </row>
    <row r="144" ht="24.95" customHeight="1" spans="1:4">
      <c r="A144" s="209"/>
      <c r="B144" s="200">
        <f>IF(C144="","",SUBTOTAL(3,$C$3:C144))</f>
        <v>142</v>
      </c>
      <c r="C144" s="206" t="s">
        <v>283</v>
      </c>
      <c r="D144" s="210" t="s">
        <v>284</v>
      </c>
    </row>
    <row r="145" ht="24.95" customHeight="1" spans="1:4">
      <c r="A145" s="209"/>
      <c r="B145" s="200">
        <f>IF(C145="","",SUBTOTAL(3,$C$3:C145))</f>
        <v>143</v>
      </c>
      <c r="C145" s="206" t="s">
        <v>68</v>
      </c>
      <c r="D145" s="204" t="s">
        <v>69</v>
      </c>
    </row>
    <row r="146" ht="24.95" customHeight="1" spans="1:4">
      <c r="A146" s="208" t="s">
        <v>285</v>
      </c>
      <c r="B146" s="200">
        <f>IF(C146="","",SUBTOTAL(3,$C$3:C146))</f>
        <v>144</v>
      </c>
      <c r="C146" s="206" t="s">
        <v>286</v>
      </c>
      <c r="D146" s="204" t="s">
        <v>287</v>
      </c>
    </row>
    <row r="147" ht="24.95" customHeight="1" spans="1:4">
      <c r="A147" s="208"/>
      <c r="B147" s="200">
        <f>IF(C147="","",SUBTOTAL(3,$C$3:C147))</f>
        <v>145</v>
      </c>
      <c r="C147" s="206" t="s">
        <v>288</v>
      </c>
      <c r="D147" s="204" t="s">
        <v>289</v>
      </c>
    </row>
    <row r="148" ht="24.95" customHeight="1" spans="1:4">
      <c r="A148" s="208"/>
      <c r="B148" s="200">
        <f>IF(C148="","",SUBTOTAL(3,$C$3:C148))</f>
        <v>146</v>
      </c>
      <c r="C148" s="206" t="s">
        <v>290</v>
      </c>
      <c r="D148" s="204" t="s">
        <v>291</v>
      </c>
    </row>
    <row r="149" ht="24.95" customHeight="1" spans="1:4">
      <c r="A149" s="208"/>
      <c r="B149" s="200">
        <f>IF(C149="","",SUBTOTAL(3,$C$3:C149))</f>
        <v>147</v>
      </c>
      <c r="C149" s="206" t="s">
        <v>292</v>
      </c>
      <c r="D149" s="204" t="s">
        <v>293</v>
      </c>
    </row>
    <row r="150" ht="24.95" customHeight="1" spans="1:4">
      <c r="A150" s="208"/>
      <c r="B150" s="200">
        <f>IF(C150="","",SUBTOTAL(3,$C$3:C150))</f>
        <v>148</v>
      </c>
      <c r="C150" s="206" t="s">
        <v>294</v>
      </c>
      <c r="D150" s="204" t="s">
        <v>295</v>
      </c>
    </row>
    <row r="151" ht="24.95" customHeight="1" spans="1:4">
      <c r="A151" s="208"/>
      <c r="B151" s="200">
        <f>IF(C151="","",SUBTOTAL(3,$C$3:C151))</f>
        <v>149</v>
      </c>
      <c r="C151" s="206" t="s">
        <v>296</v>
      </c>
      <c r="D151" s="204" t="s">
        <v>297</v>
      </c>
    </row>
    <row r="152" ht="24.95" customHeight="1" spans="1:4">
      <c r="A152" s="208"/>
      <c r="B152" s="200">
        <f>IF(C152="","",SUBTOTAL(3,$C$3:C152))</f>
        <v>150</v>
      </c>
      <c r="C152" s="206" t="s">
        <v>298</v>
      </c>
      <c r="D152" s="204" t="s">
        <v>299</v>
      </c>
    </row>
    <row r="153" ht="24.95" customHeight="1" spans="1:4">
      <c r="A153" s="209"/>
      <c r="B153" s="200">
        <f>IF(C153="","",SUBTOTAL(3,$C$3:C155))</f>
        <v>153</v>
      </c>
      <c r="C153" s="206" t="s">
        <v>168</v>
      </c>
      <c r="D153" s="204" t="s">
        <v>169</v>
      </c>
    </row>
    <row r="154" ht="24.95" customHeight="1" spans="1:4">
      <c r="A154" s="209"/>
      <c r="B154" s="200">
        <f>IF(C154="","",SUBTOTAL(3,$C$3:C155))</f>
        <v>153</v>
      </c>
      <c r="C154" s="211" t="s">
        <v>300</v>
      </c>
      <c r="D154" s="204" t="s">
        <v>301</v>
      </c>
    </row>
    <row r="155" ht="24.95" customHeight="1" spans="1:4">
      <c r="A155" s="209"/>
      <c r="B155" s="200">
        <f>IF(C155="","",SUBTOTAL(3,$C$3:C155))</f>
        <v>153</v>
      </c>
      <c r="C155" s="211" t="s">
        <v>302</v>
      </c>
      <c r="D155" s="204" t="s">
        <v>303</v>
      </c>
    </row>
    <row r="156" ht="24.95" customHeight="1" spans="1:4">
      <c r="A156" s="209"/>
      <c r="B156" s="200">
        <f>IF(C156="","",SUBTOTAL(3,$C$3:C156))</f>
        <v>154</v>
      </c>
      <c r="C156" s="211" t="s">
        <v>304</v>
      </c>
      <c r="D156" s="204"/>
    </row>
    <row r="157" ht="24.95" customHeight="1" spans="1:4">
      <c r="A157" s="209"/>
      <c r="B157" s="200">
        <f>IF(C157="","",SUBTOTAL(3,$C$3:C157))</f>
        <v>155</v>
      </c>
      <c r="C157" s="211" t="s">
        <v>305</v>
      </c>
      <c r="D157" s="204"/>
    </row>
    <row r="158" ht="24.95" customHeight="1" spans="1:4">
      <c r="A158" s="209"/>
      <c r="B158" s="200">
        <f>IF(C158="","",SUBTOTAL(3,$C$3:C158))</f>
        <v>156</v>
      </c>
      <c r="C158" s="211" t="s">
        <v>306</v>
      </c>
      <c r="D158" s="204"/>
    </row>
    <row r="159" ht="24.95" customHeight="1" spans="1:4">
      <c r="A159" s="209"/>
      <c r="B159" s="200">
        <f>IF(C159="","",SUBTOTAL(3,$C$3:C159))</f>
        <v>157</v>
      </c>
      <c r="C159" s="211" t="s">
        <v>307</v>
      </c>
      <c r="D159" s="204"/>
    </row>
    <row r="160" ht="24.95" customHeight="1" spans="1:4">
      <c r="A160" s="208" t="s">
        <v>308</v>
      </c>
      <c r="B160" s="200">
        <f>IF(C160="","",SUBTOTAL(3,$C$3:C160))</f>
        <v>158</v>
      </c>
      <c r="C160" s="206" t="s">
        <v>309</v>
      </c>
      <c r="D160" s="204" t="s">
        <v>310</v>
      </c>
    </row>
    <row r="161" ht="24.95" customHeight="1" spans="1:4">
      <c r="A161" s="208"/>
      <c r="B161" s="200">
        <f>IF(C161="","",SUBTOTAL(3,$C$3:C161))</f>
        <v>159</v>
      </c>
      <c r="C161" s="206" t="s">
        <v>311</v>
      </c>
      <c r="D161" s="204" t="s">
        <v>312</v>
      </c>
    </row>
    <row r="162" ht="24.95" customHeight="1" spans="1:4">
      <c r="A162" s="208"/>
      <c r="B162" s="200">
        <f>IF(C162="","",SUBTOTAL(3,$C$3:C162))</f>
        <v>160</v>
      </c>
      <c r="C162" s="206" t="s">
        <v>313</v>
      </c>
      <c r="D162" s="204" t="s">
        <v>314</v>
      </c>
    </row>
    <row r="163" ht="24.95" customHeight="1" spans="1:4">
      <c r="A163" s="208"/>
      <c r="B163" s="200">
        <f>IF(C163="","",SUBTOTAL(3,$C$3:C163))</f>
        <v>161</v>
      </c>
      <c r="C163" s="206" t="s">
        <v>315</v>
      </c>
      <c r="D163" s="204" t="s">
        <v>316</v>
      </c>
    </row>
    <row r="164" ht="24.95" customHeight="1" spans="1:4">
      <c r="A164" s="208"/>
      <c r="B164" s="200">
        <f>IF(C164="","",SUBTOTAL(3,$C$3:C164))</f>
        <v>162</v>
      </c>
      <c r="C164" s="206" t="s">
        <v>317</v>
      </c>
      <c r="D164" s="204" t="s">
        <v>318</v>
      </c>
    </row>
    <row r="165" ht="24.95" customHeight="1" spans="1:4">
      <c r="A165" s="208"/>
      <c r="B165" s="200">
        <f>IF(C165="","",SUBTOTAL(3,$C$3:C165))</f>
        <v>163</v>
      </c>
      <c r="C165" s="206" t="s">
        <v>319</v>
      </c>
      <c r="D165" s="204" t="s">
        <v>320</v>
      </c>
    </row>
    <row r="166" ht="24.95" customHeight="1" spans="1:4">
      <c r="A166" s="208"/>
      <c r="B166" s="200">
        <f>IF(C166="","",SUBTOTAL(3,$C$3:C166))</f>
        <v>164</v>
      </c>
      <c r="C166" s="206" t="s">
        <v>321</v>
      </c>
      <c r="D166" s="204" t="s">
        <v>322</v>
      </c>
    </row>
    <row r="167" ht="24.95" customHeight="1" spans="1:4">
      <c r="A167" s="208"/>
      <c r="B167" s="200">
        <f>IF(C167="","",SUBTOTAL(3,$C$3:C167))</f>
        <v>165</v>
      </c>
      <c r="C167" s="206" t="s">
        <v>323</v>
      </c>
      <c r="D167" s="202" t="s">
        <v>324</v>
      </c>
    </row>
    <row r="168" ht="24.95" customHeight="1" spans="1:4">
      <c r="A168" s="208"/>
      <c r="B168" s="200">
        <f>IF(C168="","",SUBTOTAL(3,$C$3:C168))</f>
        <v>166</v>
      </c>
      <c r="C168" s="206" t="s">
        <v>325</v>
      </c>
      <c r="D168" s="204" t="s">
        <v>326</v>
      </c>
    </row>
    <row r="169" ht="24.95" customHeight="1" spans="1:4">
      <c r="A169" s="208"/>
      <c r="B169" s="200">
        <f>IF(C169="","",SUBTOTAL(3,$C$3:C169))</f>
        <v>167</v>
      </c>
      <c r="C169" s="206" t="s">
        <v>327</v>
      </c>
      <c r="D169" s="204" t="s">
        <v>328</v>
      </c>
    </row>
    <row r="170" ht="24.95" customHeight="1" spans="1:4">
      <c r="A170" s="208"/>
      <c r="B170" s="200">
        <f>IF(C170="","",SUBTOTAL(3,$C$3:C170))</f>
        <v>168</v>
      </c>
      <c r="C170" s="206" t="s">
        <v>329</v>
      </c>
      <c r="D170" s="204" t="s">
        <v>330</v>
      </c>
    </row>
    <row r="171" ht="24.95" customHeight="1" spans="1:4">
      <c r="A171" s="208"/>
      <c r="B171" s="200">
        <f>IF(C171="","",SUBTOTAL(3,$C$3:C171))</f>
        <v>169</v>
      </c>
      <c r="C171" s="206" t="s">
        <v>331</v>
      </c>
      <c r="D171" s="204" t="s">
        <v>332</v>
      </c>
    </row>
    <row r="172" ht="24.95" customHeight="1" spans="1:4">
      <c r="A172" s="208"/>
      <c r="B172" s="200">
        <f>IF(C172="","",SUBTOTAL(3,$C$3:C172))</f>
        <v>170</v>
      </c>
      <c r="C172" s="212" t="s">
        <v>333</v>
      </c>
      <c r="D172" s="204" t="s">
        <v>334</v>
      </c>
    </row>
    <row r="173" ht="24.95" customHeight="1" spans="1:4">
      <c r="A173" s="208"/>
      <c r="B173" s="200">
        <f>IF(C173="","",SUBTOTAL(3,$C$3:C173))</f>
        <v>171</v>
      </c>
      <c r="C173" s="206" t="s">
        <v>325</v>
      </c>
      <c r="D173" s="204" t="s">
        <v>326</v>
      </c>
    </row>
    <row r="174" ht="24.95" customHeight="1" spans="1:4">
      <c r="A174" s="208"/>
      <c r="B174" s="200">
        <f>IF(C174="","",SUBTOTAL(3,$C$3:C174))</f>
        <v>172</v>
      </c>
      <c r="C174" s="206" t="s">
        <v>335</v>
      </c>
      <c r="D174" s="204" t="s">
        <v>336</v>
      </c>
    </row>
    <row r="175" ht="24.95" customHeight="1" spans="1:4">
      <c r="A175" s="208"/>
      <c r="B175" s="200">
        <f>IF(C175="","",SUBTOTAL(3,$C$3:C175))</f>
        <v>173</v>
      </c>
      <c r="C175" s="206" t="s">
        <v>337</v>
      </c>
      <c r="D175" s="204" t="s">
        <v>338</v>
      </c>
    </row>
    <row r="176" ht="24.95" customHeight="1" spans="1:4">
      <c r="A176" s="208"/>
      <c r="B176" s="200">
        <f>IF(C176="","",SUBTOTAL(3,$C$3:C176))</f>
        <v>174</v>
      </c>
      <c r="C176" s="206" t="s">
        <v>339</v>
      </c>
      <c r="D176" s="202" t="s">
        <v>340</v>
      </c>
    </row>
    <row r="177" ht="24.95" customHeight="1" spans="1:4">
      <c r="A177" s="208"/>
      <c r="B177" s="200">
        <f>IF(C177="","",SUBTOTAL(3,$C$3:C177))</f>
        <v>175</v>
      </c>
      <c r="C177" s="206" t="s">
        <v>341</v>
      </c>
      <c r="D177" s="204" t="s">
        <v>342</v>
      </c>
    </row>
    <row r="178" ht="24.95" customHeight="1" spans="1:4">
      <c r="A178" s="208"/>
      <c r="B178" s="200">
        <f>IF(C178="","",SUBTOTAL(3,$C$3:C178))</f>
        <v>176</v>
      </c>
      <c r="C178" s="206" t="s">
        <v>343</v>
      </c>
      <c r="D178" s="204" t="s">
        <v>344</v>
      </c>
    </row>
    <row r="179" ht="24.95" customHeight="1" spans="1:4">
      <c r="A179" s="208"/>
      <c r="B179" s="200">
        <f>IF(C179="","",SUBTOTAL(3,$C$3:C179))</f>
        <v>177</v>
      </c>
      <c r="C179" s="206" t="s">
        <v>345</v>
      </c>
      <c r="D179" s="204" t="s">
        <v>346</v>
      </c>
    </row>
    <row r="180" ht="24.95" customHeight="1" spans="1:4">
      <c r="A180" s="208"/>
      <c r="B180" s="200">
        <f>IF(C180="","",SUBTOTAL(3,$C$3:C180))</f>
        <v>178</v>
      </c>
      <c r="C180" s="206" t="s">
        <v>245</v>
      </c>
      <c r="D180" s="204" t="s">
        <v>246</v>
      </c>
    </row>
    <row r="181" ht="24.95" customHeight="1" spans="1:4">
      <c r="A181" s="208"/>
      <c r="B181" s="200">
        <f>IF(C181="","",SUBTOTAL(3,$C$3:C181))</f>
        <v>179</v>
      </c>
      <c r="C181" s="206" t="s">
        <v>347</v>
      </c>
      <c r="D181" s="204" t="s">
        <v>348</v>
      </c>
    </row>
    <row r="182" ht="24.95" customHeight="1" spans="1:4">
      <c r="A182" s="208"/>
      <c r="B182" s="200">
        <f>IF(C182="","",SUBTOTAL(3,$C$3:C182))</f>
        <v>180</v>
      </c>
      <c r="C182" s="206" t="s">
        <v>349</v>
      </c>
      <c r="D182" s="210" t="s">
        <v>350</v>
      </c>
    </row>
    <row r="183" ht="24.95" customHeight="1" spans="1:4">
      <c r="A183" s="208"/>
      <c r="B183" s="200">
        <f>IF(C183="","",SUBTOTAL(3,$C$3:C183))</f>
        <v>181</v>
      </c>
      <c r="C183" s="206" t="s">
        <v>351</v>
      </c>
      <c r="D183" s="204" t="s">
        <v>352</v>
      </c>
    </row>
    <row r="184" ht="24.95" customHeight="1" spans="1:4">
      <c r="A184" s="209"/>
      <c r="B184" s="200">
        <f>IF(C184="","",SUBTOTAL(3,$C$3:C184))</f>
        <v>182</v>
      </c>
      <c r="C184" s="206" t="s">
        <v>228</v>
      </c>
      <c r="D184" s="213" t="s">
        <v>229</v>
      </c>
    </row>
    <row r="185" ht="24.95" customHeight="1" spans="1:4">
      <c r="A185" s="208" t="s">
        <v>353</v>
      </c>
      <c r="B185" s="200">
        <f>IF(C185="","",SUBTOTAL(3,$C$3:C185))</f>
        <v>183</v>
      </c>
      <c r="C185" s="214" t="s">
        <v>354</v>
      </c>
      <c r="D185" s="204" t="s">
        <v>355</v>
      </c>
    </row>
    <row r="186" ht="24.95" customHeight="1" spans="1:4">
      <c r="A186" s="208"/>
      <c r="B186" s="200">
        <f>IF(C186="","",SUBTOTAL(3,$C$3:C186))</f>
        <v>184</v>
      </c>
      <c r="C186" s="206" t="s">
        <v>280</v>
      </c>
      <c r="D186" s="204" t="s">
        <v>281</v>
      </c>
    </row>
    <row r="187" ht="24.95" customHeight="1" spans="1:4">
      <c r="A187" s="208"/>
      <c r="B187" s="200">
        <f>IF(C187="","",SUBTOTAL(3,$C$3:C187))</f>
        <v>185</v>
      </c>
      <c r="C187" s="206" t="s">
        <v>356</v>
      </c>
      <c r="D187" s="204" t="s">
        <v>357</v>
      </c>
    </row>
    <row r="188" ht="24.95" customHeight="1" spans="1:4">
      <c r="A188" s="208"/>
      <c r="B188" s="200">
        <f>IF(C188="","",SUBTOTAL(3,$C$3:C188))</f>
        <v>186</v>
      </c>
      <c r="C188" s="206" t="s">
        <v>358</v>
      </c>
      <c r="D188" s="204" t="s">
        <v>359</v>
      </c>
    </row>
    <row r="189" ht="24.95" customHeight="1" spans="1:4">
      <c r="A189" s="208"/>
      <c r="B189" s="200">
        <f>IF(C189="","",SUBTOTAL(3,$C$3:C189))</f>
        <v>187</v>
      </c>
      <c r="C189" s="206" t="s">
        <v>360</v>
      </c>
      <c r="D189" s="204" t="s">
        <v>361</v>
      </c>
    </row>
    <row r="190" ht="24.95" customHeight="1" spans="1:4">
      <c r="A190" s="208"/>
      <c r="B190" s="200">
        <f>IF(C190="","",SUBTOTAL(3,$C$3:C190))</f>
        <v>188</v>
      </c>
      <c r="C190" s="206" t="s">
        <v>362</v>
      </c>
      <c r="D190" s="204" t="s">
        <v>363</v>
      </c>
    </row>
    <row r="191" ht="24.95" customHeight="1" spans="1:4">
      <c r="A191" s="208" t="s">
        <v>364</v>
      </c>
      <c r="B191" s="200">
        <f>IF(C191="","",SUBTOTAL(3,$C$3:C191))</f>
        <v>189</v>
      </c>
      <c r="C191" s="215" t="s">
        <v>365</v>
      </c>
      <c r="D191" s="204" t="s">
        <v>366</v>
      </c>
    </row>
    <row r="192" ht="24.95" customHeight="1" spans="1:4">
      <c r="A192" s="208"/>
      <c r="B192" s="200">
        <f>IF(C192="","",SUBTOTAL(3,$C$3:C192))</f>
        <v>190</v>
      </c>
      <c r="C192" s="206" t="s">
        <v>367</v>
      </c>
      <c r="D192" s="202" t="s">
        <v>368</v>
      </c>
    </row>
    <row r="193" ht="24.95" customHeight="1" spans="1:4">
      <c r="A193" s="208"/>
      <c r="B193" s="200">
        <f>IF(C193="","",SUBTOTAL(3,$C$3:C193))</f>
        <v>191</v>
      </c>
      <c r="C193" s="206" t="s">
        <v>369</v>
      </c>
      <c r="D193" s="202" t="s">
        <v>370</v>
      </c>
    </row>
    <row r="194" ht="24.95" customHeight="1" spans="1:4">
      <c r="A194" s="208"/>
      <c r="B194" s="200">
        <f>IF(C194="","",SUBTOTAL(3,$C$3:C194))</f>
        <v>192</v>
      </c>
      <c r="C194" s="206" t="s">
        <v>371</v>
      </c>
      <c r="D194" s="202" t="s">
        <v>372</v>
      </c>
    </row>
    <row r="195" ht="24.95" customHeight="1" spans="1:4">
      <c r="A195" s="208"/>
      <c r="B195" s="200">
        <f>IF(C195="","",SUBTOTAL(3,$C$3:C195))</f>
        <v>193</v>
      </c>
      <c r="C195" s="206" t="s">
        <v>373</v>
      </c>
      <c r="D195" s="202"/>
    </row>
    <row r="196" ht="24.95" customHeight="1" spans="1:4">
      <c r="A196" s="208"/>
      <c r="B196" s="200">
        <f>IF(C196="","",SUBTOTAL(3,$C$3:C196))</f>
        <v>194</v>
      </c>
      <c r="C196" s="206" t="s">
        <v>374</v>
      </c>
      <c r="D196" s="216" t="s">
        <v>375</v>
      </c>
    </row>
    <row r="197" ht="24.95" customHeight="1" spans="1:4">
      <c r="A197" s="208"/>
      <c r="B197" s="200">
        <f>IF(C197="","",SUBTOTAL(3,$C$3:C197))</f>
        <v>195</v>
      </c>
      <c r="C197" s="206" t="s">
        <v>376</v>
      </c>
      <c r="D197" s="216" t="s">
        <v>377</v>
      </c>
    </row>
    <row r="198" ht="24.95" customHeight="1" spans="1:4">
      <c r="A198" s="208"/>
      <c r="B198" s="200">
        <f>IF(C198="","",SUBTOTAL(3,$C$3:C198))</f>
        <v>196</v>
      </c>
      <c r="C198" s="206" t="s">
        <v>99</v>
      </c>
      <c r="D198" s="216" t="s">
        <v>100</v>
      </c>
    </row>
    <row r="199" ht="24.95" customHeight="1" spans="1:4">
      <c r="A199" s="208"/>
      <c r="B199" s="200">
        <f>IF(C199="","",SUBTOTAL(3,$C$3:C199))</f>
        <v>197</v>
      </c>
      <c r="C199" s="206" t="s">
        <v>378</v>
      </c>
      <c r="D199" s="216" t="s">
        <v>379</v>
      </c>
    </row>
    <row r="200" ht="24.95" customHeight="1" spans="1:4">
      <c r="A200" s="208"/>
      <c r="B200" s="200">
        <f>IF(C200="","",SUBTOTAL(3,$C$3:C200))</f>
        <v>198</v>
      </c>
      <c r="C200" s="206" t="s">
        <v>380</v>
      </c>
      <c r="D200" s="216" t="s">
        <v>381</v>
      </c>
    </row>
    <row r="201" ht="24.95" customHeight="1" spans="1:4">
      <c r="A201" s="208"/>
      <c r="B201" s="200">
        <f>IF(C201="","",SUBTOTAL(3,$C$3:C201))</f>
        <v>199</v>
      </c>
      <c r="C201" s="206" t="s">
        <v>382</v>
      </c>
      <c r="D201" s="213" t="s">
        <v>383</v>
      </c>
    </row>
    <row r="202" ht="24.95" customHeight="1" spans="1:4">
      <c r="A202" s="208"/>
      <c r="B202" s="200">
        <f>IF(C202="","",SUBTOTAL(3,$C$3:C202))</f>
        <v>200</v>
      </c>
      <c r="C202" s="206" t="s">
        <v>384</v>
      </c>
      <c r="D202" s="217" t="s">
        <v>385</v>
      </c>
    </row>
    <row r="203" ht="24.95" customHeight="1" spans="1:4">
      <c r="A203" s="208"/>
      <c r="B203" s="200">
        <f>IF(C203="","",SUBTOTAL(3,$C$3:C203))</f>
        <v>201</v>
      </c>
      <c r="C203" s="206" t="s">
        <v>386</v>
      </c>
      <c r="D203" s="204" t="s">
        <v>387</v>
      </c>
    </row>
    <row r="204" ht="24.95" customHeight="1" spans="1:4">
      <c r="A204" s="208"/>
      <c r="B204" s="200">
        <f>IF(C204="","",SUBTOTAL(3,$C$3:C204))</f>
        <v>202</v>
      </c>
      <c r="C204" s="206" t="s">
        <v>388</v>
      </c>
      <c r="D204" s="204" t="s">
        <v>389</v>
      </c>
    </row>
    <row r="205" ht="24.95" customHeight="1" spans="1:4">
      <c r="A205" s="208"/>
      <c r="B205" s="200">
        <f>IF(C205="","",SUBTOTAL(3,$C$3:C205))</f>
        <v>203</v>
      </c>
      <c r="C205" s="206" t="s">
        <v>390</v>
      </c>
      <c r="D205" s="216" t="s">
        <v>391</v>
      </c>
    </row>
    <row r="206" ht="24.95" customHeight="1" spans="1:4">
      <c r="A206" s="208"/>
      <c r="B206" s="200">
        <f>IF(C206="","",SUBTOTAL(3,$C$3:C206))</f>
        <v>204</v>
      </c>
      <c r="C206" s="215" t="s">
        <v>392</v>
      </c>
      <c r="D206" s="204" t="s">
        <v>393</v>
      </c>
    </row>
    <row r="207" ht="24.95" customHeight="1" spans="1:4">
      <c r="A207" s="208"/>
      <c r="B207" s="200">
        <f>IF(C207="","",SUBTOTAL(3,$C$3:C207))</f>
        <v>205</v>
      </c>
      <c r="C207" s="211" t="s">
        <v>394</v>
      </c>
      <c r="D207" s="216" t="s">
        <v>395</v>
      </c>
    </row>
    <row r="208" ht="24.95" customHeight="1" spans="1:4">
      <c r="A208" s="208"/>
      <c r="B208" s="200">
        <f>IF(C208="","",SUBTOTAL(3,$C$3:C208))</f>
        <v>206</v>
      </c>
      <c r="C208" s="211" t="s">
        <v>396</v>
      </c>
      <c r="D208" s="213" t="s">
        <v>397</v>
      </c>
    </row>
    <row r="209" ht="24.95" customHeight="1" spans="1:4">
      <c r="A209" s="208"/>
      <c r="B209" s="200">
        <f>IF(C209="","",SUBTOTAL(3,$C$3:C209))</f>
        <v>207</v>
      </c>
      <c r="C209" s="206" t="s">
        <v>398</v>
      </c>
      <c r="D209" s="216" t="s">
        <v>399</v>
      </c>
    </row>
    <row r="210" ht="24.95" customHeight="1" spans="1:4">
      <c r="A210" s="208"/>
      <c r="B210" s="200">
        <f>IF(C210="","",SUBTOTAL(3,$C$3:C210))</f>
        <v>208</v>
      </c>
      <c r="C210" s="206" t="s">
        <v>400</v>
      </c>
      <c r="D210" s="216" t="s">
        <v>401</v>
      </c>
    </row>
    <row r="211" ht="24.95" customHeight="1" spans="1:4">
      <c r="A211" s="208"/>
      <c r="B211" s="200">
        <f>IF(C211="","",SUBTOTAL(3,$C$3:C211))</f>
        <v>209</v>
      </c>
      <c r="C211" s="206" t="s">
        <v>402</v>
      </c>
      <c r="D211" s="216" t="s">
        <v>403</v>
      </c>
    </row>
    <row r="212" ht="24.95" customHeight="1" spans="1:4">
      <c r="A212" s="208"/>
      <c r="B212" s="200">
        <f>IF(C212="","",SUBTOTAL(3,$C$3:C212))</f>
        <v>210</v>
      </c>
      <c r="C212" s="211" t="s">
        <v>404</v>
      </c>
      <c r="D212" s="216" t="s">
        <v>405</v>
      </c>
    </row>
    <row r="213" ht="24.95" customHeight="1" spans="1:4">
      <c r="A213" s="208"/>
      <c r="B213" s="200">
        <f>IF(C213="","",SUBTOTAL(3,$C$3:C213))</f>
        <v>211</v>
      </c>
      <c r="C213" s="211" t="s">
        <v>406</v>
      </c>
      <c r="D213" s="218" t="s">
        <v>407</v>
      </c>
    </row>
    <row r="214" ht="24.95" customHeight="1" spans="1:4">
      <c r="A214" s="208"/>
      <c r="B214" s="200">
        <f>IF(C214="","",SUBTOTAL(3,$C$3:C214))</f>
        <v>212</v>
      </c>
      <c r="C214" s="211" t="s">
        <v>408</v>
      </c>
      <c r="D214" s="218" t="s">
        <v>409</v>
      </c>
    </row>
    <row r="215" ht="24.95" customHeight="1" spans="1:4">
      <c r="A215" s="208"/>
      <c r="B215" s="200">
        <f>IF(C215="","",SUBTOTAL(3,$C$3:C215))</f>
        <v>213</v>
      </c>
      <c r="C215" s="211" t="s">
        <v>410</v>
      </c>
      <c r="D215" s="218" t="s">
        <v>411</v>
      </c>
    </row>
    <row r="216" ht="24.95" customHeight="1" spans="1:4">
      <c r="A216" s="208"/>
      <c r="B216" s="200">
        <f>IF(C216="","",SUBTOTAL(3,$C$3:C216))</f>
        <v>214</v>
      </c>
      <c r="C216" s="211" t="s">
        <v>255</v>
      </c>
      <c r="D216" s="218" t="s">
        <v>412</v>
      </c>
    </row>
    <row r="217" ht="24.95" customHeight="1" spans="1:4">
      <c r="A217" s="208"/>
      <c r="B217" s="200">
        <f>IF(C217="","",SUBTOTAL(3,$C$3:C217))</f>
        <v>215</v>
      </c>
      <c r="C217" s="206" t="s">
        <v>413</v>
      </c>
      <c r="D217" s="213" t="s">
        <v>414</v>
      </c>
    </row>
    <row r="218" ht="24.95" customHeight="1" spans="1:4">
      <c r="A218" s="208"/>
      <c r="B218" s="200">
        <f>IF(C218="","",SUBTOTAL(3,$C$3:C218))</f>
        <v>216</v>
      </c>
      <c r="C218" s="206" t="s">
        <v>415</v>
      </c>
      <c r="D218" s="213" t="s">
        <v>416</v>
      </c>
    </row>
    <row r="219" ht="24.95" customHeight="1" spans="1:4">
      <c r="A219" s="208"/>
      <c r="B219" s="200">
        <f>IF(C219="","",SUBTOTAL(3,$C$3:C219))</f>
        <v>217</v>
      </c>
      <c r="C219" s="206" t="s">
        <v>417</v>
      </c>
      <c r="D219" s="213" t="s">
        <v>418</v>
      </c>
    </row>
    <row r="220" ht="24.95" customHeight="1" spans="1:4">
      <c r="A220" s="208"/>
      <c r="B220" s="200">
        <f>IF(C220="","",SUBTOTAL(3,$C$3:C220))</f>
        <v>218</v>
      </c>
      <c r="C220" s="206" t="s">
        <v>419</v>
      </c>
      <c r="D220" s="213" t="s">
        <v>167</v>
      </c>
    </row>
    <row r="221" ht="24.95" customHeight="1" spans="1:4">
      <c r="A221" s="208"/>
      <c r="B221" s="200">
        <f>IF(C221="","",SUBTOTAL(3,$C$3:C221))</f>
        <v>219</v>
      </c>
      <c r="C221" s="206" t="s">
        <v>420</v>
      </c>
      <c r="D221" s="213" t="s">
        <v>421</v>
      </c>
    </row>
    <row r="222" ht="24.95" customHeight="1" spans="1:4">
      <c r="A222" s="208"/>
      <c r="B222" s="200">
        <f>IF(C222="","",SUBTOTAL(3,$C$3:C222))</f>
        <v>220</v>
      </c>
      <c r="C222" s="219" t="s">
        <v>422</v>
      </c>
      <c r="D222" s="213" t="s">
        <v>423</v>
      </c>
    </row>
    <row r="223" ht="24.95" customHeight="1" spans="1:4">
      <c r="A223" s="208"/>
      <c r="B223" s="200">
        <f>IF(C223="","",SUBTOTAL(3,$C$3:C223))</f>
        <v>221</v>
      </c>
      <c r="C223" s="206" t="s">
        <v>424</v>
      </c>
      <c r="D223" s="213" t="s">
        <v>425</v>
      </c>
    </row>
    <row r="224" ht="24.95" customHeight="1" spans="1:4">
      <c r="A224" s="208"/>
      <c r="B224" s="200">
        <f>IF(C224="","",SUBTOTAL(3,$C$3:C224))</f>
        <v>222</v>
      </c>
      <c r="C224" s="206" t="s">
        <v>426</v>
      </c>
      <c r="D224" s="216" t="s">
        <v>427</v>
      </c>
    </row>
    <row r="225" ht="24.95" customHeight="1" spans="1:4">
      <c r="A225" s="208"/>
      <c r="B225" s="200">
        <f>IF(C225="","",SUBTOTAL(3,$C$3:C225))</f>
        <v>223</v>
      </c>
      <c r="C225" s="206" t="s">
        <v>428</v>
      </c>
      <c r="D225" s="204" t="s">
        <v>429</v>
      </c>
    </row>
    <row r="226" ht="24.95" customHeight="1" spans="1:4">
      <c r="A226" s="208"/>
      <c r="B226" s="200">
        <f>IF(C226="","",SUBTOTAL(3,$C$3:C226))</f>
        <v>224</v>
      </c>
      <c r="C226" s="206" t="s">
        <v>133</v>
      </c>
      <c r="D226" s="220" t="s">
        <v>430</v>
      </c>
    </row>
    <row r="227" ht="24.95" customHeight="1" spans="1:4">
      <c r="A227" s="208"/>
      <c r="B227" s="200">
        <f>IF(C227="","",SUBTOTAL(3,$C$3:C227))</f>
        <v>225</v>
      </c>
      <c r="C227" s="206" t="s">
        <v>431</v>
      </c>
      <c r="D227" s="216" t="s">
        <v>432</v>
      </c>
    </row>
    <row r="228" ht="24.95" customHeight="1" spans="1:4">
      <c r="A228" s="209"/>
      <c r="B228" s="200">
        <f>IF(C228="","",SUBTOTAL(3,$C$3:C228))</f>
        <v>226</v>
      </c>
      <c r="C228" s="206" t="s">
        <v>433</v>
      </c>
      <c r="D228" s="216" t="s">
        <v>434</v>
      </c>
    </row>
    <row r="229" ht="24.95" customHeight="1" spans="1:4">
      <c r="A229" s="209"/>
      <c r="B229" s="200">
        <f>IF(C229="","",SUBTOTAL(3,$C$3:C229))</f>
        <v>227</v>
      </c>
      <c r="C229" s="206" t="s">
        <v>435</v>
      </c>
      <c r="D229" s="216" t="s">
        <v>436</v>
      </c>
    </row>
    <row r="230" ht="24.95" customHeight="1" spans="1:4">
      <c r="A230" s="208" t="s">
        <v>437</v>
      </c>
      <c r="B230" s="200">
        <f>IF(C230="","",SUBTOTAL(3,$C$3:C230))</f>
        <v>228</v>
      </c>
      <c r="C230" s="206" t="s">
        <v>438</v>
      </c>
      <c r="D230" s="216" t="s">
        <v>439</v>
      </c>
    </row>
    <row r="231" ht="24.95" customHeight="1" spans="1:4">
      <c r="A231" s="208"/>
      <c r="B231" s="200">
        <f>IF(C231="","",SUBTOTAL(3,$C$3:C231))</f>
        <v>229</v>
      </c>
      <c r="C231" s="206" t="s">
        <v>440</v>
      </c>
      <c r="D231" s="216" t="s">
        <v>441</v>
      </c>
    </row>
    <row r="232" ht="24.95" customHeight="1" spans="1:4">
      <c r="A232" s="208"/>
      <c r="B232" s="200">
        <f>IF(C232="","",SUBTOTAL(3,$C$3:C232))</f>
        <v>230</v>
      </c>
      <c r="C232" s="206" t="s">
        <v>374</v>
      </c>
      <c r="D232" s="216" t="s">
        <v>375</v>
      </c>
    </row>
    <row r="233" ht="24.95" customHeight="1" spans="1:4">
      <c r="A233" s="208" t="s">
        <v>442</v>
      </c>
      <c r="B233" s="200">
        <f>IF(C233="","",SUBTOTAL(3,$C$3:C233))</f>
        <v>231</v>
      </c>
      <c r="C233" s="206" t="s">
        <v>101</v>
      </c>
      <c r="D233" s="218" t="s">
        <v>443</v>
      </c>
    </row>
    <row r="234" ht="24.95" customHeight="1" spans="1:4">
      <c r="A234" s="208"/>
      <c r="B234" s="200">
        <f>IF(C234="","",SUBTOTAL(3,$C$3:C234))</f>
        <v>232</v>
      </c>
      <c r="C234" s="206" t="s">
        <v>444</v>
      </c>
      <c r="D234" s="202" t="s">
        <v>445</v>
      </c>
    </row>
    <row r="235" ht="24.95" customHeight="1" spans="1:4">
      <c r="A235" s="208"/>
      <c r="B235" s="200">
        <f>IF(C235="","",SUBTOTAL(3,$C$3:C235))</f>
        <v>233</v>
      </c>
      <c r="C235" s="206" t="s">
        <v>446</v>
      </c>
      <c r="D235" s="202" t="s">
        <v>447</v>
      </c>
    </row>
    <row r="236" ht="24.95" customHeight="1" spans="1:4">
      <c r="A236" s="208"/>
      <c r="B236" s="200">
        <f>IF(C236="","",SUBTOTAL(3,$C$3:C236))</f>
        <v>234</v>
      </c>
      <c r="C236" s="206" t="s">
        <v>448</v>
      </c>
      <c r="D236" s="216" t="s">
        <v>449</v>
      </c>
    </row>
    <row r="237" ht="24.95" customHeight="1" spans="1:4">
      <c r="A237" s="208"/>
      <c r="B237" s="200">
        <f>IF(C237="","",SUBTOTAL(3,$C$3:C237))</f>
        <v>235</v>
      </c>
      <c r="C237" s="211" t="s">
        <v>450</v>
      </c>
      <c r="D237" s="202" t="s">
        <v>451</v>
      </c>
    </row>
    <row r="238" ht="24.95" customHeight="1" spans="1:4">
      <c r="A238" s="208"/>
      <c r="B238" s="200">
        <f>IF(C238="","",SUBTOTAL(3,$C$3:C238))</f>
        <v>236</v>
      </c>
      <c r="C238" s="206" t="s">
        <v>452</v>
      </c>
      <c r="D238" s="202" t="s">
        <v>453</v>
      </c>
    </row>
    <row r="239" ht="24.95" customHeight="1" spans="1:4">
      <c r="A239" s="209"/>
      <c r="B239" s="200">
        <f>IF(C239="","",SUBTOTAL(3,$C$3:C239))</f>
        <v>237</v>
      </c>
      <c r="C239" s="206" t="s">
        <v>454</v>
      </c>
      <c r="D239" s="202" t="s">
        <v>455</v>
      </c>
    </row>
    <row r="240" ht="24.95" customHeight="1" spans="1:4">
      <c r="A240" s="209"/>
      <c r="B240" s="200">
        <f>IF(C240="","",SUBTOTAL(3,$C$3:C240))</f>
        <v>238</v>
      </c>
      <c r="C240" s="211" t="s">
        <v>456</v>
      </c>
      <c r="D240" s="217" t="s">
        <v>457</v>
      </c>
    </row>
    <row r="241" ht="24.95" customHeight="1" spans="1:4">
      <c r="A241" s="209"/>
      <c r="B241" s="200">
        <f>IF(C241="","",SUBTOTAL(3,$C$3:C241))</f>
        <v>239</v>
      </c>
      <c r="C241" s="206" t="s">
        <v>458</v>
      </c>
      <c r="D241" s="213" t="s">
        <v>459</v>
      </c>
    </row>
    <row r="242" ht="24.95" customHeight="1" spans="1:4">
      <c r="A242" s="209"/>
      <c r="B242" s="200">
        <f>IF(C242="","",SUBTOTAL(3,$C$3:C242))</f>
        <v>240</v>
      </c>
      <c r="C242" s="206" t="s">
        <v>460</v>
      </c>
      <c r="D242" s="217" t="s">
        <v>461</v>
      </c>
    </row>
    <row r="243" ht="24.95" customHeight="1" spans="1:4">
      <c r="A243" s="209"/>
      <c r="B243" s="200">
        <f>IF(C243="","",SUBTOTAL(3,$C$3:C243))</f>
        <v>241</v>
      </c>
      <c r="C243" s="206" t="s">
        <v>462</v>
      </c>
      <c r="D243" s="213" t="s">
        <v>463</v>
      </c>
    </row>
    <row r="244" ht="24.95" customHeight="1" spans="1:4">
      <c r="A244" s="208" t="s">
        <v>464</v>
      </c>
      <c r="B244" s="200">
        <f>IF(C244="","",SUBTOTAL(3,$C$3:C244))</f>
        <v>242</v>
      </c>
      <c r="C244" s="206" t="s">
        <v>465</v>
      </c>
      <c r="D244" s="218" t="s">
        <v>466</v>
      </c>
    </row>
    <row r="245" ht="24.95" customHeight="1" spans="1:4">
      <c r="A245" s="208"/>
      <c r="B245" s="200">
        <f>IF(C245="","",SUBTOTAL(3,$C$3:C245))</f>
        <v>243</v>
      </c>
      <c r="C245" s="206" t="s">
        <v>280</v>
      </c>
      <c r="D245" s="216" t="s">
        <v>281</v>
      </c>
    </row>
    <row r="246" ht="24.95" customHeight="1" spans="1:4">
      <c r="A246" s="208"/>
      <c r="B246" s="200">
        <f>IF(C246="","",SUBTOTAL(3,$C$3:C246))</f>
        <v>244</v>
      </c>
      <c r="C246" s="206" t="s">
        <v>467</v>
      </c>
      <c r="D246" s="216" t="s">
        <v>468</v>
      </c>
    </row>
    <row r="247" ht="24.95" customHeight="1" spans="1:4">
      <c r="A247" s="208"/>
      <c r="B247" s="200">
        <f>IF(C247="","",SUBTOTAL(3,$C$3:C247))</f>
        <v>245</v>
      </c>
      <c r="C247" s="206" t="s">
        <v>469</v>
      </c>
      <c r="D247" s="216" t="s">
        <v>470</v>
      </c>
    </row>
    <row r="248" ht="24.95" customHeight="1" spans="1:4">
      <c r="A248" s="208"/>
      <c r="B248" s="200">
        <f>IF(C248="","",SUBTOTAL(3,$C$3:C248))</f>
        <v>246</v>
      </c>
      <c r="C248" s="206" t="s">
        <v>471</v>
      </c>
      <c r="D248" s="216" t="s">
        <v>472</v>
      </c>
    </row>
    <row r="249" ht="24.95" customHeight="1" spans="1:4">
      <c r="A249" s="209"/>
      <c r="B249" s="200">
        <f>IF(C249="","",SUBTOTAL(3,$C$3:C249))</f>
        <v>247</v>
      </c>
      <c r="C249" s="211" t="s">
        <v>473</v>
      </c>
      <c r="D249" s="220" t="s">
        <v>474</v>
      </c>
    </row>
    <row r="250" ht="24.95" customHeight="1" spans="1:4">
      <c r="A250" s="208" t="s">
        <v>475</v>
      </c>
      <c r="B250" s="200">
        <f>IF(C250="","",SUBTOTAL(3,$C$3:C250))</f>
        <v>248</v>
      </c>
      <c r="C250" s="206" t="s">
        <v>476</v>
      </c>
      <c r="D250" s="216" t="s">
        <v>477</v>
      </c>
    </row>
    <row r="251" ht="24.95" customHeight="1" spans="1:4">
      <c r="A251" s="208"/>
      <c r="B251" s="200">
        <f>IF(C251="","",SUBTOTAL(3,$C$3:C251))</f>
        <v>249</v>
      </c>
      <c r="C251" s="206" t="s">
        <v>478</v>
      </c>
      <c r="D251" s="216" t="s">
        <v>479</v>
      </c>
    </row>
    <row r="252" ht="24.95" customHeight="1" spans="1:4">
      <c r="A252" s="208"/>
      <c r="B252" s="200">
        <f>IF(C252="","",SUBTOTAL(3,$C$3:C252))</f>
        <v>250</v>
      </c>
      <c r="C252" s="206" t="s">
        <v>480</v>
      </c>
      <c r="D252" s="216" t="s">
        <v>481</v>
      </c>
    </row>
    <row r="253" ht="24.95" customHeight="1" spans="1:4">
      <c r="A253" s="208"/>
      <c r="B253" s="200">
        <f>IF(C253="","",SUBTOTAL(3,$C$3:C253))</f>
        <v>251</v>
      </c>
      <c r="C253" s="206" t="s">
        <v>482</v>
      </c>
      <c r="D253" s="216" t="s">
        <v>483</v>
      </c>
    </row>
    <row r="254" ht="24.95" customHeight="1" spans="1:4">
      <c r="A254" s="209"/>
      <c r="B254" s="200">
        <f>IF(C254="","",SUBTOTAL(3,$C$3:C254))</f>
        <v>252</v>
      </c>
      <c r="C254" s="211" t="s">
        <v>166</v>
      </c>
      <c r="D254" s="218" t="s">
        <v>484</v>
      </c>
    </row>
    <row r="255" ht="24.95" customHeight="1" spans="1:4">
      <c r="A255" s="208" t="s">
        <v>485</v>
      </c>
      <c r="B255" s="200">
        <f>IF(C255="","",SUBTOTAL(3,$C$3:C255))</f>
        <v>253</v>
      </c>
      <c r="C255" s="206" t="s">
        <v>220</v>
      </c>
      <c r="D255" s="204" t="s">
        <v>221</v>
      </c>
    </row>
    <row r="256" ht="24.95" customHeight="1" spans="1:4">
      <c r="A256" s="208"/>
      <c r="B256" s="200">
        <f>IF(C256="","",SUBTOTAL(3,$C$3:C256))</f>
        <v>254</v>
      </c>
      <c r="C256" s="206" t="s">
        <v>222</v>
      </c>
      <c r="D256" s="204" t="s">
        <v>223</v>
      </c>
    </row>
    <row r="257" ht="24.95" customHeight="1" spans="1:4">
      <c r="A257" s="208" t="s">
        <v>486</v>
      </c>
      <c r="B257" s="200">
        <f>IF(C257="","",SUBTOTAL(3,$C$3:C257))</f>
        <v>255</v>
      </c>
      <c r="C257" s="206" t="s">
        <v>487</v>
      </c>
      <c r="D257" s="204" t="s">
        <v>488</v>
      </c>
    </row>
    <row r="258" ht="24.95" customHeight="1" spans="1:4">
      <c r="A258" s="208"/>
      <c r="B258" s="200">
        <f>IF(C258="","",SUBTOTAL(3,$C$3:C258))</f>
        <v>256</v>
      </c>
      <c r="C258" s="206" t="s">
        <v>489</v>
      </c>
      <c r="D258" s="204" t="s">
        <v>490</v>
      </c>
    </row>
  </sheetData>
  <sheetProtection formatCells="0" insertHyperlinks="0" autoFilter="0"/>
  <autoFilter ref="A2:D258">
    <extLst/>
  </autoFilter>
  <mergeCells count="28">
    <mergeCell ref="A1:D1"/>
    <mergeCell ref="A3:A12"/>
    <mergeCell ref="A13:A14"/>
    <mergeCell ref="A15:A37"/>
    <mergeCell ref="A38:A41"/>
    <mergeCell ref="A42:A43"/>
    <mergeCell ref="A45:A46"/>
    <mergeCell ref="A47:A52"/>
    <mergeCell ref="A53:A54"/>
    <mergeCell ref="A55:A65"/>
    <mergeCell ref="A66:A83"/>
    <mergeCell ref="A84:A91"/>
    <mergeCell ref="A92:A101"/>
    <mergeCell ref="A102:A103"/>
    <mergeCell ref="A104:A107"/>
    <mergeCell ref="A108:A112"/>
    <mergeCell ref="A113:A137"/>
    <mergeCell ref="A138:A145"/>
    <mergeCell ref="A146:A159"/>
    <mergeCell ref="A160:A184"/>
    <mergeCell ref="A185:A190"/>
    <mergeCell ref="A191:A229"/>
    <mergeCell ref="A230:A232"/>
    <mergeCell ref="A233:A243"/>
    <mergeCell ref="A244:A249"/>
    <mergeCell ref="A250:A254"/>
    <mergeCell ref="A255:A256"/>
    <mergeCell ref="A257:A258"/>
  </mergeCells>
  <hyperlinks>
    <hyperlink ref="C92" r:id="rId1" display="财政部、国家税务总局关于企业重组业务企业所得税处理若干问题的通知"/>
    <hyperlink ref="C99" r:id="rId2" display="国家税务总局关于企业重组业务企业所得税征收管理若干问题的公告"/>
    <hyperlink ref="C102" r:id="rId3" display="国家税务总局关于发布《企业政策性搬迁所得税管理办法》的公告"/>
    <hyperlink ref="C96" r:id="rId4" display="财政部、国家税务总局关于非货币性资产投资企业所得税政策问题的通知"/>
    <hyperlink ref="C97" r:id="rId5" display="国家税务总局关于非货币性资产投资企业所得税有关征管问题的公告"/>
    <hyperlink ref="C100" r:id="rId6" display="财政部、国家税务总局关于完善股权激励和技术入股有关所得税政策的通知"/>
    <hyperlink ref="C101" r:id="rId7" display="国家税务总局关于股权激励和技术入股所得税征管问题的公告"/>
    <hyperlink ref="C95" r:id="rId8" display="财政部、国家税务总局关于促进企业重组有关企业所得税处理问题的通知"/>
    <hyperlink ref="C98" r:id="rId9" display="国家税务总局关于资产（股权）划转企业所得税征管问题的公告"/>
    <hyperlink ref="C27" r:id="rId10" display="国家税务总局关于企业所得税有关问题的公告"/>
    <hyperlink ref="C17" r:id="rId11" display="财政部、国家税务总局关于合伙企业合伙人所得税问题的通知"/>
    <hyperlink ref="C32" r:id="rId12" display="国家税务总局关于责任保险费企业所得税税前扣除有关问题的公告"/>
    <hyperlink ref="C41" r:id="rId10" display="国家税务总局关于企业所得税有关问题的公告"/>
    <hyperlink ref="C38" r:id="rId13" display="国家税务总局关于企业处置资产所得税处理问题的通知"/>
    <hyperlink ref="C16" r:id="rId14" display="财政部、国家税务总局关于财政性资金行政事业性收费政府性基金有关企业所得税政策问题的通知"/>
    <hyperlink ref="C45" r:id="rId15" display="财政部、国家税务总局关于专项用途财政性资金有关企业所得税处理问题的通知"/>
    <hyperlink ref="C46" r:id="rId16" display="财政部、国家税务总局关于专项用途财政性资金企业所得税处理问题的通知"/>
    <hyperlink ref="C21" r:id="rId17" display="国家税务总局关于企业所得税应纳税所得额若干税务处理问题的公告"/>
    <hyperlink ref="C18" r:id="rId18" display="财政部、国家税务总局关于企业手续费及佣金支出税前扣除政策的通知"/>
    <hyperlink ref="C19" r:id="rId19" display="国家税务总局关于印发《特别纳税调整实施办法（试行）》的通知"/>
    <hyperlink ref="C26" r:id="rId20" display="国家税务总局关于完善预约定价安排管理有关事项的公告"/>
    <hyperlink ref="C25" r:id="rId21" display="国家税务总局关于完善关联申报和同期资料管理有关事项的公告"/>
    <hyperlink ref="C29" r:id="rId22" display="国家税务总局关于发布《特别纳税调查调整及相互协商程序管理办法》的公告"/>
    <hyperlink ref="C23" r:id="rId23" display="国家税务总局关于居民企业报告境外投资和所得信息有关问题的公告"/>
    <hyperlink ref="C31" r:id="rId12" display="国家税务总局关于明确同期资料主体文档提供及管理有关事项的公告"/>
    <hyperlink ref="C15" r:id="rId24" display="财政部、国家税务总局关于企业关联方利息支出税前扣除标准有关税收政策问题的通知"/>
    <hyperlink ref="C22" r:id="rId25" display="国家税务总局关于企业维简费支出企业所得税税前扣除问题的公告"/>
    <hyperlink ref="C20" r:id="rId26" display="国家税务总局关于煤矿企业维简费和高危行业企业安全生产费用企业所得税税前扣除问题的公告"/>
    <hyperlink ref="C39" r:id="rId27" display="国家税务总局关于印发《房地产开发经营业务企业所得税处理办法》的通知"/>
    <hyperlink ref="C40" r:id="rId28" display="国家税务总局关于房地产开发企业成本对象管理问题的公告"/>
    <hyperlink ref="C43" r:id="rId29" display="国家税务总局关于贯彻落实企业所得税法若干税收问题的通知"/>
    <hyperlink ref="C42" r:id="rId30" display="国家税务总局关于确认企业所得税收入若干问题的通知"/>
    <hyperlink ref="C44" r:id="rId29" display="国家税务总局关于贯彻落实企业所得税法若干税收问题的通知"/>
    <hyperlink ref="C47" r:id="rId31" display="国家税务总局关于企业工资薪金及职工福利费扣除问题的通知"/>
    <hyperlink ref="C48" r:id="rId32" display="财政部、国家税务总局关于扶持动漫产业发展有关税收政策问题的通知"/>
    <hyperlink ref="C49" r:id="rId33" display="财政部、国家税务总局关于进一步鼓励软件产业和集成电路产业发展企业所得税政策的通知"/>
    <hyperlink ref="C50" r:id="rId34" display="国家税务总局关于我国居民企业实行股权激励计划有关企业所得税处理问题的公告"/>
    <hyperlink ref="C51" r:id="rId35" display="国家税务总局关于企业工资薪金和职工福利费等支出税前扣除问题的公告"/>
    <hyperlink ref="C52" r:id="rId36" display="财政部、税务总局关于企业职工教育经费税前扣除政策的通知"/>
    <hyperlink ref="C53" r:id="rId37" display="财政部、税务总局关于广告费和业务宣传费支出税前扣除政策的通知"/>
    <hyperlink ref="C56" r:id="rId38" display="财政部、国家税务总局关于公益性捐赠支出企业所得税税前结转扣除有关政策的通知"/>
    <hyperlink ref="C66" r:id="rId39" display="国家税务总局关于企业固定资产加速折旧所得税处理有关问题的通知"/>
    <hyperlink ref="C67" r:id="rId40" display="国家税务总局关于融资性售后回租业务中承租方出售资产行为有关税收问题的公告"/>
    <hyperlink ref="C68" r:id="rId41" display="国家税务总局关于企业所得税若干问题的公告"/>
    <hyperlink ref="C70" r:id="rId3" display="国家税务总局关于发布《企业所得税政策性搬迁所得税管理办法》的公告"/>
    <hyperlink ref="C69" r:id="rId33" display="财政部、国家税务总局关于进一步鼓励软件产业和集成电路产业发展企业所得税政策的通知"/>
    <hyperlink ref="C72" r:id="rId42" display="国家税务总局关于企业所得税应纳税所得额若干问题的公告"/>
    <hyperlink ref="C71" r:id="rId43" display="财政部、国家税务总局关于完善固定资产加速折旧税收政策有关问题的通知"/>
    <hyperlink ref="C74" r:id="rId44" display="财政部、国家税务总局关于进一步完善固定资产加速折旧企业所得税政策的通知"/>
    <hyperlink ref="C73" r:id="rId45" display="国家税务总局关于固定资产加速折旧税收政策有关问题的公告"/>
    <hyperlink ref="C75" r:id="rId46" display="国家税务总局关于进一步完善固定资产加速折旧企业所得税政策有关问题的公告"/>
    <hyperlink ref="C76" r:id="rId47" display="国家税务总局关于全民所有制企业公司制改制企业所得税处理问题的公告"/>
    <hyperlink ref="C77" r:id="rId48" display="财政部、税务总局关于设备器具扣除有关企业所得税政策的通知"/>
    <hyperlink ref="C78" r:id="rId49" display="国家税务总局关于设备器具扣除有关企业所得税政策执行问题的公告"/>
    <hyperlink ref="C84" r:id="rId50" display="财政部、国家税务总局关于企业资产损失税前扣除政策的通知"/>
    <hyperlink ref="C85" r:id="rId51" display="国家税务总局关于发布《企业资产损失所得税税前扣除管理办法》的公告"/>
    <hyperlink ref="C86" r:id="rId52" display="国家税务总局关于商业零售企业存货损失税前扣除问题的公告"/>
    <hyperlink ref="C87" r:id="rId53" display="国家税务总局关于企业因国务院决定事项形成的资产损失税前扣除问题的公告"/>
    <hyperlink ref="C88" r:id="rId54" display="财政部、税务总局关于金融企业涉农贷款和中小企业贷款损失准备金税前扣除有关政策的公告"/>
    <hyperlink ref="C90" r:id="rId55" display="国家税务总局关于金融企业涉农贷款和中小企业贷款损失税前扣除问题的公告"/>
    <hyperlink ref="C91" r:id="rId56" display="国家税务总局关于企业所得税资产损失资料留存备查有关事项的公告"/>
    <hyperlink ref="C93" r:id="rId57" display="国家税务总局关于发布《企业重组业务企业所得税管理办法》的公告"/>
    <hyperlink ref="C94" r:id="rId58" display="财政部、国家税务总局关于中国（上海）自由贸易试验区内企业以非货币性资产对外投资等资产重组行为有关企业所得税政策问题的通知"/>
    <hyperlink ref="C103" r:id="rId59" display="国家税务总局关于企业政策性搬迁所得税有关问题的公告"/>
    <hyperlink ref="C105" r:id="rId60" display="财政部、税务总局关于金融企业贷款损失准备金企业所得税税前扣除有关政策的公告"/>
    <hyperlink ref="C34" r:id="rId61" display="财政部、国家税务总局关于保险公司准备金支出企业所得税税前扣除有关政策问题的通知"/>
    <hyperlink ref="C36" r:id="rId62" display="财政部、税务总局关于证券行业准备金支出企业所得税税前扣除有关政策问题的通知"/>
    <hyperlink ref="C35" r:id="rId63" display="财政部、税务总局关于中小企业融资(信用)担保机构有关准备金企业所得税税前扣除政策的通知"/>
    <hyperlink ref="C106" r:id="rId64" display="财政部、税务总局关于小额贷款公司有关税收政策的通知"/>
    <hyperlink ref="C108" r:id="rId65" display="财政部、税务总局关于延长高新技术企业和科技型中小企业亏损结转年限的通知"/>
    <hyperlink ref="C109" r:id="rId66" display="国家税务总局关于延长高新技术企业和科技型中小企业亏损结转弥补年限有关企业所得税处理问题的公告"/>
    <hyperlink ref="C234" r:id="rId67" display="财政部、国家税务总局、发展改革委、工业和信息化部关于进一步鼓励集成电路产业发展企业所得税政策的通知"/>
    <hyperlink ref="C237" r:id="rId68" display="财政部、税务总局、国家发展改革委、工业和信息化部关于集成电路生产企业有关企业所得税政策问题的通知"/>
    <hyperlink ref="C235" r:id="rId69" display="财政部、国家税务总局、发展改革委、工业和信息化部关于软件和集成电路产业企业所得税优惠政策有关问题的通知"/>
    <hyperlink ref="C258" r:id="rId70" display="国家税务总局关于印发《跨地区经营汇总纳税企业所得税征收管理办法》的公告"/>
    <hyperlink ref="C113" r:id="rId71" display="国家税务总局关于企业国债投资业务企业所得税处理问题的公告"/>
    <hyperlink ref="C114" r:id="rId72" display="财政部、国家税务总局、证监会关于沪港股票市场交易互联互通机制试点有关税收政策的通知"/>
    <hyperlink ref="C115" r:id="rId73" display="财政部、国家税务总局、证监会关于深港股票市场交易互联互通机制试点有关税收政策的通知"/>
    <hyperlink ref="C116" r:id="rId74" display="财政部、国家税务总局关于非营利组织企业所得税免税收入问题的通知"/>
    <hyperlink ref="C117" r:id="rId75" display="财政部、国家税务总局关于科技企业孵化器税收政策的通知"/>
    <hyperlink ref="C118" r:id="rId76" display="财政部、国家税务总局关于国家大学科技园税收政策的通知"/>
    <hyperlink ref="C119" r:id="rId77" display="财政部、税务总局关于非营利组织免税资格认定管理有关问题的通知"/>
    <hyperlink ref="C120" r:id="rId78" display="财政部、国家税务总局关于中国清洁发展机制基金及清洁发展机制项目实施企业有关企业所得税政策问题的通知"/>
    <hyperlink ref="C121" r:id="rId79" display="财政部、国家税务总局关于企业所得税若干优惠政策的通知"/>
    <hyperlink ref="C122" r:id="rId80" display="财政部、国家税务总局关于地方政府债券利息所得免征所得税问题的通知"/>
    <hyperlink ref="C123" r:id="rId81" display="财政部、国家税务总局关于地方政府债券利息免征所得税问题的通知"/>
    <hyperlink ref="C124" r:id="rId82" display="财政部、税务总局关于保险保障基金有关税收政策问题的通知"/>
    <hyperlink ref="C125" r:id="rId83" display="财政部、税务总局、海关总署关于北京2022年冬奥会和冬残奥会税收政策的通知"/>
    <hyperlink ref="C126" r:id="rId84" display="财政部、国家税务总局关于执行资源综合利用企业所得税优惠目录有关问题的通知"/>
    <hyperlink ref="C127" r:id="rId85" display="财政部、国家税务总局、国家发展改革委关于公布《资源综合利用企业所得税优惠目录（2008年版）》的通知"/>
    <hyperlink ref="C128" r:id="rId86" display="财政部、税务总局关于延续支持农村金融发展有关税收政策的通知"/>
    <hyperlink ref="C129" r:id="rId87" display="财政部、税务总局关于小额贷款公司有关税收政策的通知"/>
    <hyperlink ref="C130" r:id="rId88" display="财政部、国家税务总局关于铁路建设债券利息收入企业所得税政策的通知"/>
    <hyperlink ref="C131" r:id="rId89" display="财政部、国家税务总局关于2014、2015年铁路建设债券利息收入企业所得税政策的通知"/>
    <hyperlink ref="C132" r:id="rId90" display="财政部、国家税务总局关于铁路债券利息收入所得税政策问题的通知》"/>
    <hyperlink ref="C133" r:id="rId91" display="财政部、国家税务总局关于安置残疾人员就业有关企业所得税优惠政策问题的通知"/>
    <hyperlink ref="C138" r:id="rId92" display="财政部、国家税务总局关于企业清算业务企业所得税处理若干问题的通知"/>
    <hyperlink ref="C140" r:id="rId29" display="国家税务总局关于贯彻落实企业所得税法若干税收问题的通知"/>
    <hyperlink ref="C141" r:id="rId41" display="国家税务总局关于企业所得税若干问题的公告"/>
    <hyperlink ref="C142" r:id="rId72" display="财政部、国家税务总局、证监会关于沪港股票市场交易互联互通机制试点有关税收政策的通知"/>
    <hyperlink ref="C143" r:id="rId73" display="财政部、国家税务总局、证监会关于深港股票市场交易互联互通机制试点有关税收政策的通知"/>
    <hyperlink ref="C146" r:id="rId93" display="财政部、国家税务总局、科技部关于完善研究开发费用税前加计扣除政策的通知"/>
    <hyperlink ref="C147" r:id="rId94" display="国家税务总局关于企业研究开发费用税前加计扣除政策有关问题的公告"/>
    <hyperlink ref="C148" r:id="rId95" display="科技部、财政部、国家税务总局关于印发《科技型中小企业评价办法》的通知"/>
    <hyperlink ref="C149" r:id="rId96" display="国家税务总局关于提高科技型中小企业研究开发费用税前加计扣除比例有关问题的公告"/>
    <hyperlink ref="C150" r:id="rId97" display="国家税务总局关于研发费用税前加计扣除归集范围有关问题的公告"/>
    <hyperlink ref="C151" r:id="rId98" display="财政部、税务总局关于企业委托境外研究开发费用税前加计扣除有关政策问题的通知"/>
    <hyperlink ref="C152" r:id="rId99" display="财政部、税务总局、科技部关于提高研究开发费税前加计扣除比例的通知"/>
    <hyperlink ref="C162" r:id="rId100" display="国家税务总局关于“公司＋农户”经营模式企业所得税优惠问题的公告"/>
    <hyperlink ref="C163" r:id="rId101" display="财政部、国家税务局关于享受企业所得税优惠的农产品初加工有关范围的补充通知"/>
    <hyperlink ref="C164" r:id="rId102" display="国家税务总局关于实施农、林、牧、渔业项目企业所得税优惠问题的公告"/>
    <hyperlink ref="C165" r:id="rId103" display="财政部、国家税务总局关于执行公共基础设施项目企业所得税优惠目录有关问题的通知"/>
    <hyperlink ref="C166" r:id="rId104" display="财政部、国家税务总局、国家发展改革委关于公布公共基础设施项目企业所得税优惠目录（2008年版）的通知"/>
    <hyperlink ref="C167" r:id="rId105" display="国家税务总局关于实施国家重点扶持的公共基础设施项目企业所得税优惠问题的通知"/>
    <hyperlink ref="C169" r:id="rId106" display="国家税务总局关于电网企业电网新建项目享受所得税优惠政策问题的公告"/>
    <hyperlink ref="C170" r:id="rId107" display="财政部、国家税务总局关于公共基础设施项目享受企业所得税优惠政策问题的补充通知"/>
    <hyperlink ref="C168" r:id="rId108" display="财政部、国家税务总局关于公共基础设施项目和环境保护节能节水项目企业所得税优惠政策问题的通知"/>
    <hyperlink ref="C172" r:id="rId109" display="财政部、国家税务总局、国家发展改革委关于公布《环境保护、节能节水项目企业所得税优惠目录（试行）》的通知"/>
    <hyperlink ref="C173" r:id="rId108" display="财政部、国家税务总局关于公共基础设施项目和环境保护节能节水项目企业所得税优惠政策问题的通知"/>
    <hyperlink ref="C174" r:id="rId110" display="财政部、国家税务总局、国家发展改革委关于垃圾填埋沼气发电列入《环境保护、节能节水项目企业所得税优惠目录（试行）》的通知"/>
    <hyperlink ref="C175" r:id="rId111" display="国家税务总局关于技术转让所得减免企业所得税有关问题的通知"/>
    <hyperlink ref="C176" r:id="rId112" display="财政部、国家税务总局关于居民企业技术转让有关企业所得税政策问题的通知"/>
    <hyperlink ref="C177" r:id="rId113" display="国家税务总局关于技术转让所得减免企业所得税有关问题的公告"/>
    <hyperlink ref="C178" r:id="rId114" display="国家税务总局关于许可使用权技术转让所得企业所得税有关问题的公告"/>
    <hyperlink ref="C180" r:id="rId78" display="财政部、国家税务总局关于中国清洁发展机制基金及清洁发展机制项目实施企业有关企业所得税政策问题的通知"/>
    <hyperlink ref="C181" r:id="rId115" display="财政部、国家税务总局关于促进节能服务产业发展增值税营业税和企业所得税政策问题的通知"/>
    <hyperlink ref="C182" r:id="rId116" display="国家税务总局、国家发展改革委关于落实节能服务企业合同能源管理项目企业所得税优惠政策有关征收管理问题的公告"/>
    <hyperlink ref="C183" r:id="rId68" display="财政部、税务总局、国家发展改革委、工业和信息化部关于集成电路生产企业有关企业所得税政策问题的通知"/>
    <hyperlink ref="C185" r:id="rId117" display="国家税务总局关于实施创业投资企业所得税优惠问题的通知"/>
    <hyperlink ref="C186" r:id="rId118" display="财政部、国家税务总局关于执行企业所得税优惠政策若干问题的通知"/>
    <hyperlink ref="C187" r:id="rId119" display="财政部、国家税务总局关于将国家自主创新示范区有关税收试点政策推广到全国范围实施的通知"/>
    <hyperlink ref="C188" r:id="rId120" display="国家税务总局关于有限合伙制创业投资企业法人合伙人企业所得税有关问题的公告"/>
    <hyperlink ref="C189" r:id="rId121" display="财政部、税务总局关于创业投资企业和天使投资个人有关税收政策的通知"/>
    <hyperlink ref="C190" r:id="rId122" display="国家税务总局关于创业投资企业和天使投资个人税收政策有关问题的公告"/>
    <hyperlink ref="C203" r:id="rId123" display="财政部、税务总局、商务部、科技部、国家发展改革委关于将技术先进型服务企业所得税政策推广至全国实施的通知"/>
    <hyperlink ref="C204" r:id="rId124" display="财政部、税务总局、商务部、科技部、国家发展改革委关于将服务贸易创新发展试点地区技术先进型服务企业所得税政策推广至全国实施的通知"/>
    <hyperlink ref="C197" r:id="rId125" display="国务院关于经济特区和上海浦东新区新设立高新技术企业实行过渡性税收优惠的通知"/>
    <hyperlink ref="C198" r:id="rId126" display="财政部、国家税务总局关于扶持动漫产业发展有关税收政策问题的通知"/>
    <hyperlink ref="C199" r:id="rId127" display="文化部、财政部、国家税务总局关于印发《动漫企业认定管理办法（试行）》的通知"/>
    <hyperlink ref="C200" r:id="rId128" display="文化部、财政部、国家税务总局关于实施《动漫企业认定管理办法（试行）》有关问题的通知"/>
    <hyperlink ref="C201" r:id="rId129" display="财政部、税务总局、中央宣传部关于继续实施文化体制改革中经营性文化事业单位转制为企业若干税收政策的通知"/>
    <hyperlink ref="C205" r:id="rId130" display="国家税务总局关于深入实施西部大开发战略有关企业所得税问题的公告"/>
    <hyperlink ref="C207" r:id="rId131" display="国家税务总局关于执行《西部地区鼓励类产业目录》有关企业所得税问题的公告"/>
    <hyperlink ref="C209" r:id="rId132" display="财政部、国家税务总局关于新疆困难地区新办企业所得税优惠政策的通知"/>
    <hyperlink ref="C211" r:id="rId133" display="财政部、国家税务总局、国家发展改革委、工业和信息化部关于完善新疆困难地区重点鼓励发展产业企业所得税优惠目录的通知"/>
    <hyperlink ref="C216" r:id="rId83" display="财政部、税务总局、海关总署关于北京2022年冬奥会和冬残奥会税收政策的通知"/>
    <hyperlink ref="C231" r:id="rId134" display="科学技术部、财政部、国家税务总局关于修订印发《高新技术企业认定管理工作指引》的通知"/>
    <hyperlink ref="C232" r:id="rId135" display="国家税务总局关于实施高新技术企业所得税优惠政策有关问题的公告"/>
    <hyperlink ref="C233" r:id="rId33" display="财政部、国家税务总局关于进一步鼓励软件产业和集成电路产业发展企业所得税政策的通知"/>
    <hyperlink ref="C236" r:id="rId136" display="国家发展和改革委员会、工业和信息化部、财政部、国家税务总局关于印发国家规划布局内重点软件和集成电路设计领域的通知"/>
    <hyperlink ref="C244" r:id="rId137" display="财政部、国家税务总局关于执行环境保护专用设备企业所得税优惠目录、节能节水专用设备企业所得税优惠目录和安全生产专用设备企业所得税优惠目录有关问题的通知"/>
    <hyperlink ref="C245" r:id="rId118" display="财政部、国家税务总局关于执行企业所得税优惠政策若干问题的通知"/>
    <hyperlink ref="C246" r:id="rId138" display="国家税务总局关于环境保护、节能节水、安全生产等专用设备投资抵免企业所得税有关问题的通知"/>
    <hyperlink ref="C247" r:id="rId139" display="财政部、税务总局、国家发展改革委、工业和信息化部、环境保护部关于印发《节能节水和环境保护专用设备企业所得税优惠目录（2017年版）》的通知"/>
    <hyperlink ref="C248" r:id="rId140" display="财政部、税务总局、应急管理部关于印发《安全生产专用设备企业所得税优惠目录（2018年版）》的通知"/>
    <hyperlink ref="C250" r:id="rId141" display="财政部、国家税务总局关于企业境外所得税收抵免有关问题的通知"/>
    <hyperlink ref="C251" r:id="rId142" display="国家税务总局关于发布《企业境外所得税收抵免操作指南》的公告"/>
    <hyperlink ref="C252" r:id="rId143" display="财政部、国家税务总局关于我国石油企业从事油（气）资源开采所得税收抵免有关问题的通知"/>
    <hyperlink ref="C253" r:id="rId144" display="财政部、税务总局关于完善企业境外所得税收抵免政策问题的通知"/>
    <hyperlink ref="C255" r:id="rId65" display="财政部、税务总局关于延长高新技术企业和科技型中小企业亏损结转年限的通知"/>
    <hyperlink ref="C256" r:id="rId66" display="国家税务总局关于延长高新技术企业和科技型中小企业亏损结转弥补年限有关企业所得税处理问题的公告"/>
    <hyperlink ref="C54" r:id="rId145" display="财政部、税务总局关于保险企业手续费及佣金支出税前扣除政策的公告"/>
    <hyperlink ref="C238" r:id="rId146" display="财政部、税务总局关于集成电路设计和软件产业企业所得税政策的公告"/>
    <hyperlink ref="C33" r:id="rId147" display="财政部、税务总局关于永续债企业所得税政策问题的公告"/>
    <hyperlink ref="C57" r:id="rId148" display="财政部、税务总局、国务院扶贫办关于企业扶贫捐赠所得税税前扣除政策的公告"/>
    <hyperlink ref="C58" r:id="rId149" display="财政部、税务总局关于公共租赁住房税收优惠政策的公告"/>
    <hyperlink ref="C79" r:id="rId150" display="财政部、税务总局关于扩大固定资产加速折旧优惠政策适用范围的公告"/>
    <hyperlink ref="C144" r:id="rId151" display="财政部、税务总局、证监会关于创新企业境内发行存托凭证试点阶段有关税收政策的公告"/>
    <hyperlink ref="C145" r:id="rId147" display="财政部、税务总局关于永续债企业所得税政策问题的公告"/>
    <hyperlink ref="C134" r:id="rId152" display="财政部、税务总局关于铁路债券利息收入所得税政策的公告"/>
    <hyperlink ref="C135" r:id="rId153" display="财政部、税务总局、发展改革委、民政部、商务部、卫生健康委关于养老、托育、家政等社区家庭服务业税费优惠政策的公告"/>
    <hyperlink ref="C171" r:id="rId154" display="财政部、税务总局关于继续实行农村饮水安全工程税收优惠政策的公告"/>
    <hyperlink ref="C191" r:id="rId155" display="财政部、税务总局关于实施小微企业普惠性税收减免政策的通知"/>
    <hyperlink ref="C192" r:id="rId156" display="国家税务总局关于实施小型微利企业普惠性所得税减免政策有关问题的公告"/>
    <hyperlink ref="C217" r:id="rId157" display="财政部、税务总局、国家发展改革委、生态环境部关于从事污染防治的第三方企业所得税政策问题的公告"/>
    <hyperlink ref="C224" r:id="rId158" display="财政部、税务总局、人力资源社会保障部、国务院扶贫办关于进一步支持和促进重点群体创业就业有关税收政策的通知"/>
    <hyperlink ref="C225" r:id="rId159" display="国家税务总局、人力资源社会保障部、国务院扶贫办、教育部关于实施支持和促进重点群体创业就业有关税收政策具体操作问题的公告"/>
    <hyperlink ref="C104" r:id="rId54" display="财政部、税务总局关于金融企业涉农贷款和中小企业贷款损失准备金税前扣除有关政策的公告"/>
    <hyperlink ref="C239" r:id="rId160" display="财政部、税务总局关于集成电路设计企业和软件企业2019年度企业所得税汇算清缴适用政策的公告"/>
    <hyperlink ref="C240" r:id="rId161" display="财政部、税务总局、发展改革委、工业和信息化部关于促进集成电路和软件产业高质量发展企业所得税政策的公告"/>
    <hyperlink ref="C55" r:id="rId83" display="财政部、税务总局、海关总署关于北京2022年冬奥会和冬残奥会税收政策的通知"/>
    <hyperlink ref="C59" r:id="rId162" display="财政部、税务总局关于支持新型冠状病毒感染的肺炎疫情防控有关捐赠税收政策的公告"/>
    <hyperlink ref="C61" r:id="rId163" display="财政部、税务总局、海关总署关于杭州亚运会和亚残运会税收政策的公告"/>
    <hyperlink ref="C80" r:id="rId164" display="财政部、税务总局关于支持新型冠状病毒感染的肺炎疫情防控有关税收政策的公告"/>
    <hyperlink ref="C81" r:id="rId165" display="财政部、税务总局关于海南自由贸易港企业所得税优惠政策的通知"/>
    <hyperlink ref="C89" r:id="rId60" display="财政部、税务总局关于金融企业贷款损失准备金企业所得税税前扣除有关政策的公告"/>
    <hyperlink ref="C110" r:id="rId164" display="财政部、税务总局关于支持新型冠状病毒感染的肺炎疫情防控有关税收政策的公告"/>
    <hyperlink ref="C111" r:id="rId166" display="财政部、税务总局关于电影等行业税费支持政策的公告"/>
    <hyperlink ref="C112" r:id="rId161" display="财政部、税务总局、发展改革委、工业和信息化部关于促进集成电路和软件产业高质量发展企业所得税政策的公告"/>
    <hyperlink ref="C184" r:id="rId161" display="财政部、税务总局、发展改革委、工业和信息化部关于促进集成电路和软件产业高质量发展企业所得税政策的公告"/>
    <hyperlink ref="C196" r:id="rId135" display="国家税务总局关于实施高新技术企业所得税优惠政策有关问题的公告"/>
    <hyperlink ref="C208" r:id="rId167" display="财政部、税务总局、国家发展改革委关于延续西部大开发企业所得税政策的公告"/>
    <hyperlink ref="C219" r:id="rId168" display="财政部、国家税务总局关于中国（上海）自贸试验区临港新片区重点产业企业所得税政策的通知"/>
    <hyperlink ref="C220" r:id="rId165" display="财政部、税务总局关于海南自由贸易港企业所得税优惠政策的通知"/>
    <hyperlink ref="C222" r:id="rId169" display="产业结构调整指导目录（2019年本）"/>
    <hyperlink ref="C223" r:id="rId170" display="鼓励外商投资产业目录（2019版）"/>
    <hyperlink ref="C254" r:id="rId165" display="财政部、税务总局关于海南自由贸易港企业所得税优惠政策的通知"/>
    <hyperlink ref="C60" r:id="rId171" display="财政部税务总局关于支持疫情防控保供等税费政策实施期限的公告"/>
    <hyperlink ref="C62" r:id="rId172" display="财政部、税务总局、民政部关于公益性捐赠扣除有关事项的公告"/>
    <hyperlink ref="C179" r:id="rId173" display="财政部、税务总局、科技部、知识产权局关于中关村国家自主创新示范区特定区域技术转让企业所得税试点政策的通知"/>
    <hyperlink ref="C228" r:id="rId174" display="财政部、税务总局、发展改革委、证监会关于中关村国家自主创新示范区公司型创业投资企业有关企业所得税试点政策的通知"/>
    <hyperlink ref="C63" r:id="rId175" display="财政部、税务总局、民政部关于公益性捐赠税前扣除资格确认有关衔接事项的公告"/>
    <hyperlink ref="C212" r:id="rId176" display="财政部、税务总局关于新疆困难地区及喀什、霍尔果斯两个特殊经济开发区新办企业所得税优惠政策的通知"/>
    <hyperlink ref="C213" r:id="rId177" display="财政部、税务总局、发展改革委、工业和信息化部关于印发新疆困难地区重点鼓励发展产业企业所得税优惠目录的通知"/>
    <hyperlink ref="C210" r:id="rId178" display="财政部、国家税务总局关于新疆喀什霍尔果斯两个特殊经济开发区企业所得税优惠政策的通知"/>
    <hyperlink ref="C214" r:id="rId179" display="财政部、税务总局关于延续福建平潭综合实验区企业所得税优惠政策的通知"/>
    <hyperlink ref="C215" r:id="rId180" display="财政部、税务总局关于延续深圳前海深港现代服务业合作区企业所得税优惠政策的通知"/>
    <hyperlink ref="C218" r:id="rId181" display="国家税务总局、国家发展改革委、生态环境部关于落实从事污染防治的第三方企业所得税政策有关问题的公告"/>
    <hyperlink ref="C241" r:id="rId182" display="国家发展改革委等五部门关于做好享受税收优惠政策的集成电路企业或项目、软件企业清单制定工作有关要求的通知"/>
    <hyperlink ref="C242" r:id="rId183" display="国家鼓励的集成电路设计、装备、材料、封装、测试企业条件公告"/>
    <hyperlink ref="C243" r:id="rId184" display="国家鼓励的软件企业条件公告"/>
    <hyperlink ref="C226" r:id="rId185" display="财政部、税务总局、人力资源社会保障部、国家乡村振兴局关于延长部分扶贫税收优惠政策执行期限的公告"/>
    <hyperlink ref="C229" r:id="rId186" display="财政部、税务总局、发展改革委、证监会关于上海市浦东新区特定区域公司型创业投资企业有关企业所得税试点政策的通知"/>
    <hyperlink ref="C202" r:id="rId187" display="财政部、税务总局、民政部关于生产和装配伤残人员专门用品企业免征企业所得税的公告"/>
    <hyperlink ref="C193" r:id="rId188" display="财政部、税务总局关于实施小微企业和个体工商户所得税优惠政策的公告"/>
    <hyperlink ref="C153" r:id="rId189" display="财政部、税务总局关于延长部分税收优惠政策执行期限的公告"/>
    <hyperlink ref="C82" r:id="rId189" display="财政部、税务总局关于延长部分税收优惠政策执行期限的公告"/>
    <hyperlink ref="C83" r:id="rId190" display="财政部、税务总局关于延续实施应对疫情部分税费优惠政策的公告"/>
    <hyperlink ref="C154" r:id="rId191" display="财政部、税务总局关于进一步完善研发费用税前加计扣除政策有关问题的公告"/>
    <hyperlink ref="C155" r:id="rId192" display="国家税务总局关于进一步落实研发费用加计扣除政策有关问题的公告"/>
    <hyperlink ref="C221" r:id="rId193" display="财政部、税务总局关于印发《海南自由贸易港旅游业、现代服务业、高新技术产业企业所得税优惠目录》的通知"/>
    <hyperlink ref="C37" r:id="rId194" display="国家税务总局关于企业所得税若干政策征管口径问题的公告"/>
    <hyperlink ref="C249" r:id="rId195" display="财政部、国家税务总局、国家发展改革委、生态环境部关于公布《环境保护、节能节水项目企业所得税优惠目录（2021年版）》以及《资源综合利用企业所得税优惠目录（2021年版）》的公告"/>
    <hyperlink ref="C137" r:id="rId195" display="财政部、国家税务总局、国家发展改革委、生态环境部关于公布《环境保护、节能节水项目企业所得税优惠目录（2021年版）》以及《资源综合利用企业所得税优惠目录（2021年版）》的公告"/>
    <hyperlink ref="C206" r:id="rId196" display="西部地区鼓励类产业目录（2020年本）"/>
    <hyperlink ref="C194" r:id="rId197" display="国家税务总局关于落实支持小型微利企业和个体工商户发展所得税优惠政策有关事项的公告"/>
    <hyperlink ref="C64" r:id="rId185" display="财政部、税务总局、人力资源社会保障部、国家乡村振兴局关于延长部分扶贫税收优惠政策执行期限的公告"/>
    <hyperlink ref="C65" r:id="rId198" display="财政部、税务总局关于通过公益性群众团体的公益性捐赠税前扣除有关事项的公告"/>
    <hyperlink ref="C160" r:id="rId199" display="财政部、国家税务总局关于发布享受企业所得税优惠政策的农产品初加工范围（试行）的通知"/>
    <hyperlink ref="C161" r:id="rId200" display="国家税务总局关于黑龙江垦区国有农场土地承包费缴纳企业所得税问题的批复"/>
    <hyperlink ref="C3" r:id="rId201" display="中华人民共和国企业所得税法"/>
    <hyperlink ref="C4" r:id="rId202" display="中华人民共和国企业所得税法实施条例"/>
    <hyperlink ref="C5" r:id="rId203" display="国家税务总局关于发布修订后的《企业所得税优惠政策事项办理办法》的公告"/>
    <hyperlink ref="C6" r:id="rId204" display="国家税务总局关于发布《企业所得税税前扣除凭证管理办法》的公告"/>
    <hyperlink ref="C7" r:id="rId205" display="国家税务总局关于发布《中华人民共和国企业所得税年度纳税申报表（A类，2017年版）》的公告"/>
    <hyperlink ref="C8" r:id="rId206" display="国家税务总局关于修改《中华人民共和国企业所得税年度纳税申报表（A类，2017年版）》部分表单样式及填报说明的公告"/>
    <hyperlink ref="C9" r:id="rId207" display="国家税务总局关于简化小型微利企业所得税年度纳税申报有关措施的公告"/>
    <hyperlink ref="C10" r:id="rId208" display="国家税务总局关于修订企业所得税年度纳税申报表有关问题的公告"/>
    <hyperlink ref="C11" r:id="rId209" display="国家税务总局关于修订企业所得税年度纳税申报表的公告"/>
    <hyperlink ref="C12" r:id="rId210" display="国家税务总局关于企业所得税年度汇算清缴有关事项的公告"/>
    <hyperlink ref="C107" r:id="rId211" display="财政部、税务总局关于延续实施普惠金融有关税收优惠政策的公告"/>
    <hyperlink ref="C136" r:id="rId211" display="财政部、税务总局关于延续实施普惠金融有关税收优惠政策的公告"/>
    <hyperlink ref="C139" r:id="rId118" display="财政部、国家税务总局关于执行企业所得税优惠政策若干问题的通知"/>
    <hyperlink ref="C227" r:id="rId212" display="财政部、税务总局、退役军人部关于进一步扶持自主就业退役士兵创业就业有关税收政策的通知"/>
    <hyperlink ref="C257" r:id="rId213" display="财政部、国家税务总局、中国人民银行关于印发《跨省市总分机构企业所得税分配及预算管理办法》的通知"/>
    <hyperlink ref="C24" r:id="rId214" display="中共中央组织部、财政部、国家税务总局关于非公有制企业党组织工作经费问题的通知"/>
    <hyperlink ref="C28" r:id="rId215" display="财政部关于修订印发《企业会计准则第14号——收入》的通知"/>
    <hyperlink ref="C30" r:id="rId216" display="中共中央组织部、财政部、国务院国资委党委、国家税务总局关于国有企业党组织工作经费问题的通知"/>
    <hyperlink ref="C230" r:id="rId217" display="科技部、财政部、国家税务总局关于修订印发《高新技术企业认定管理办法》的通知"/>
    <hyperlink ref="C156" r:id="rId218" display="“落实研发费用加计扣除政策新举措”在线访谈"/>
    <hyperlink ref="C157" r:id="rId219" display="“研发费用加计扣除新政策讲解”在线访谈"/>
    <hyperlink ref="C158" r:id="rId220" display="减税降费政策操作指南（五）——研发费用加计扣除政策"/>
    <hyperlink ref="C159" r:id="rId221" display="研发费用税前加计扣除新政指引"/>
    <hyperlink ref="C195" r:id="rId222" display="减税降费政策操作指南（二）——小型微利企业减征企业所得税政策"/>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8"/>
  <sheetViews>
    <sheetView tabSelected="1" zoomScale="89" zoomScaleNormal="89" workbookViewId="0">
      <pane ySplit="4" topLeftCell="A302" activePane="bottomLeft" state="frozen"/>
      <selection/>
      <selection pane="bottomLeft" activeCell="B304" sqref="B304:B305"/>
    </sheetView>
  </sheetViews>
  <sheetFormatPr defaultColWidth="9.13888888888889" defaultRowHeight="13.2" outlineLevelCol="3"/>
  <cols>
    <col min="1" max="2" width="30.1759259259259" customWidth="1"/>
    <col min="3" max="3" width="62.787037037037" customWidth="1"/>
    <col min="4" max="4" width="107.490740740741" style="130" customWidth="1"/>
  </cols>
  <sheetData>
    <row r="1" ht="17.4" spans="1:4">
      <c r="A1" s="131" t="s">
        <v>491</v>
      </c>
      <c r="B1" s="131"/>
      <c r="C1" s="131"/>
      <c r="D1" s="131"/>
    </row>
    <row r="2" ht="15.6" spans="1:4">
      <c r="A2" s="132" t="s">
        <v>492</v>
      </c>
      <c r="B2" s="132"/>
      <c r="C2" s="132"/>
      <c r="D2" s="132"/>
    </row>
    <row r="3" ht="16.35" spans="1:4">
      <c r="A3" s="133"/>
      <c r="B3" s="134"/>
      <c r="C3" s="134"/>
      <c r="D3" s="135"/>
    </row>
    <row r="4" s="128" customFormat="1" ht="14.4" spans="1:4">
      <c r="A4" s="136" t="s">
        <v>493</v>
      </c>
      <c r="B4" s="137" t="s">
        <v>494</v>
      </c>
      <c r="C4" s="137" t="s">
        <v>495</v>
      </c>
      <c r="D4" s="138" t="s">
        <v>496</v>
      </c>
    </row>
    <row r="5" s="129" customFormat="1" ht="48" customHeight="1" spans="1:4">
      <c r="A5" s="139" t="s">
        <v>497</v>
      </c>
      <c r="B5" s="139" t="s">
        <v>498</v>
      </c>
      <c r="C5" s="139" t="s">
        <v>499</v>
      </c>
      <c r="D5" s="140" t="s">
        <v>500</v>
      </c>
    </row>
    <row r="6" s="129" customFormat="1" ht="48" customHeight="1" spans="1:4">
      <c r="A6" s="139"/>
      <c r="B6" s="139"/>
      <c r="C6" s="139"/>
      <c r="D6" s="141" t="s">
        <v>501</v>
      </c>
    </row>
    <row r="7" s="129" customFormat="1" ht="47" customHeight="1" spans="1:4">
      <c r="A7" s="139" t="s">
        <v>502</v>
      </c>
      <c r="B7" s="139" t="s">
        <v>503</v>
      </c>
      <c r="C7" s="139" t="s">
        <v>504</v>
      </c>
      <c r="D7" s="140" t="s">
        <v>505</v>
      </c>
    </row>
    <row r="8" s="129" customFormat="1" ht="47" customHeight="1" spans="1:4">
      <c r="A8" s="139"/>
      <c r="B8" s="139"/>
      <c r="C8" s="139"/>
      <c r="D8" s="142" t="s">
        <v>506</v>
      </c>
    </row>
    <row r="9" s="129" customFormat="1" ht="47" customHeight="1" spans="1:4">
      <c r="A9" s="143" t="s">
        <v>507</v>
      </c>
      <c r="B9" s="144">
        <v>0.01</v>
      </c>
      <c r="C9" s="145" t="s">
        <v>508</v>
      </c>
      <c r="D9" s="146" t="s">
        <v>509</v>
      </c>
    </row>
    <row r="10" s="129" customFormat="1" ht="85" customHeight="1" spans="1:4">
      <c r="A10" s="143" t="s">
        <v>510</v>
      </c>
      <c r="B10" s="144">
        <v>0.01</v>
      </c>
      <c r="C10" s="145" t="s">
        <v>511</v>
      </c>
      <c r="D10" s="146" t="s">
        <v>512</v>
      </c>
    </row>
    <row r="11" s="129" customFormat="1" ht="128" customHeight="1" spans="1:4">
      <c r="A11" s="143" t="s">
        <v>513</v>
      </c>
      <c r="B11" s="144" t="s">
        <v>514</v>
      </c>
      <c r="C11" s="145" t="s">
        <v>515</v>
      </c>
      <c r="D11" s="146" t="s">
        <v>516</v>
      </c>
    </row>
    <row r="12" s="129" customFormat="1" ht="41.4" customHeight="1" spans="1:4">
      <c r="A12" s="143" t="s">
        <v>517</v>
      </c>
      <c r="B12" s="145" t="s">
        <v>518</v>
      </c>
      <c r="C12" s="147" t="s">
        <v>519</v>
      </c>
      <c r="D12" s="146" t="s">
        <v>520</v>
      </c>
    </row>
    <row r="13" s="129" customFormat="1" ht="41.4" customHeight="1" spans="1:4">
      <c r="A13" s="143"/>
      <c r="B13" s="145"/>
      <c r="C13" s="147"/>
      <c r="D13" s="146" t="s">
        <v>521</v>
      </c>
    </row>
    <row r="14" s="129" customFormat="1" ht="41.4" customHeight="1" spans="1:4">
      <c r="A14" s="143"/>
      <c r="B14" s="145"/>
      <c r="C14" s="147"/>
      <c r="D14" s="146" t="s">
        <v>522</v>
      </c>
    </row>
    <row r="15" s="129" customFormat="1" ht="41.4" customHeight="1" spans="1:4">
      <c r="A15" s="143"/>
      <c r="B15" s="145"/>
      <c r="C15" s="147"/>
      <c r="D15" s="146" t="s">
        <v>523</v>
      </c>
    </row>
    <row r="16" s="129" customFormat="1" ht="18" customHeight="1" spans="1:4">
      <c r="A16" s="143"/>
      <c r="B16" s="145" t="s">
        <v>524</v>
      </c>
      <c r="C16" s="145" t="s">
        <v>525</v>
      </c>
      <c r="D16" s="146" t="s">
        <v>526</v>
      </c>
    </row>
    <row r="17" s="129" customFormat="1" ht="18" customHeight="1" spans="1:4">
      <c r="A17" s="143"/>
      <c r="B17" s="145"/>
      <c r="C17" s="145"/>
      <c r="D17" s="146" t="s">
        <v>527</v>
      </c>
    </row>
    <row r="18" s="129" customFormat="1" ht="18" customHeight="1" spans="1:4">
      <c r="A18" s="143"/>
      <c r="B18" s="145"/>
      <c r="C18" s="145"/>
      <c r="D18" s="146" t="s">
        <v>528</v>
      </c>
    </row>
    <row r="19" s="129" customFormat="1" ht="37" customHeight="1" spans="1:4">
      <c r="A19" s="143" t="s">
        <v>529</v>
      </c>
      <c r="B19" s="145" t="s">
        <v>518</v>
      </c>
      <c r="C19" s="145" t="s">
        <v>530</v>
      </c>
      <c r="D19" s="146" t="s">
        <v>520</v>
      </c>
    </row>
    <row r="20" s="129" customFormat="1" ht="37" customHeight="1" spans="1:4">
      <c r="A20" s="143"/>
      <c r="B20" s="145"/>
      <c r="C20" s="145"/>
      <c r="D20" s="146" t="s">
        <v>531</v>
      </c>
    </row>
    <row r="21" s="129" customFormat="1" ht="78" spans="1:4">
      <c r="A21" s="143" t="s">
        <v>532</v>
      </c>
      <c r="B21" s="145" t="s">
        <v>518</v>
      </c>
      <c r="C21" s="145" t="s">
        <v>533</v>
      </c>
      <c r="D21" s="146" t="s">
        <v>534</v>
      </c>
    </row>
    <row r="22" s="129" customFormat="1" ht="15.6" spans="1:4">
      <c r="A22" s="143" t="s">
        <v>535</v>
      </c>
      <c r="B22" s="144">
        <v>0.14</v>
      </c>
      <c r="C22" s="145" t="s">
        <v>536</v>
      </c>
      <c r="D22" s="146" t="s">
        <v>537</v>
      </c>
    </row>
    <row r="23" s="129" customFormat="1" ht="15.6" spans="1:4">
      <c r="A23" s="143"/>
      <c r="B23" s="144"/>
      <c r="C23" s="145"/>
      <c r="D23" s="146" t="s">
        <v>521</v>
      </c>
    </row>
    <row r="24" s="129" customFormat="1" ht="36.6" customHeight="1" spans="1:4">
      <c r="A24" s="143" t="s">
        <v>538</v>
      </c>
      <c r="B24" s="148" t="s">
        <v>539</v>
      </c>
      <c r="C24" s="147" t="s">
        <v>540</v>
      </c>
      <c r="D24" s="146" t="s">
        <v>541</v>
      </c>
    </row>
    <row r="25" s="129" customFormat="1" ht="36.6" customHeight="1" spans="1:4">
      <c r="A25" s="143"/>
      <c r="B25" s="148"/>
      <c r="C25" s="147"/>
      <c r="D25" s="146" t="s">
        <v>523</v>
      </c>
    </row>
    <row r="26" s="129" customFormat="1" ht="36.6" customHeight="1" spans="1:4">
      <c r="A26" s="143"/>
      <c r="B26" s="148"/>
      <c r="C26" s="147"/>
      <c r="D26" s="146" t="s">
        <v>542</v>
      </c>
    </row>
    <row r="27" s="129" customFormat="1" ht="39.6" customHeight="1" spans="1:4">
      <c r="A27" s="143" t="s">
        <v>543</v>
      </c>
      <c r="B27" s="145" t="s">
        <v>544</v>
      </c>
      <c r="C27" s="147" t="s">
        <v>545</v>
      </c>
      <c r="D27" s="146" t="s">
        <v>546</v>
      </c>
    </row>
    <row r="28" s="129" customFormat="1" ht="39.6" customHeight="1" spans="1:4">
      <c r="A28" s="143"/>
      <c r="B28" s="145"/>
      <c r="C28" s="147"/>
      <c r="D28" s="146" t="s">
        <v>547</v>
      </c>
    </row>
    <row r="29" s="129" customFormat="1" ht="39.6" customHeight="1" spans="1:4">
      <c r="A29" s="143"/>
      <c r="B29" s="145"/>
      <c r="C29" s="147"/>
      <c r="D29" s="146" t="s">
        <v>548</v>
      </c>
    </row>
    <row r="30" s="129" customFormat="1" ht="39.6" customHeight="1" spans="1:4">
      <c r="A30" s="143"/>
      <c r="B30" s="145"/>
      <c r="C30" s="147"/>
      <c r="D30" s="146" t="s">
        <v>549</v>
      </c>
    </row>
    <row r="31" s="129" customFormat="1" ht="39.6" customHeight="1" spans="1:4">
      <c r="A31" s="143"/>
      <c r="B31" s="145"/>
      <c r="C31" s="147"/>
      <c r="D31" s="146" t="s">
        <v>550</v>
      </c>
    </row>
    <row r="32" s="129" customFormat="1" ht="39.6" customHeight="1" spans="1:4">
      <c r="A32" s="143"/>
      <c r="B32" s="145"/>
      <c r="C32" s="147"/>
      <c r="D32" s="146" t="s">
        <v>551</v>
      </c>
    </row>
    <row r="33" s="129" customFormat="1" ht="39.6" customHeight="1" spans="1:4">
      <c r="A33" s="149" t="s">
        <v>552</v>
      </c>
      <c r="B33" s="150">
        <v>0.02</v>
      </c>
      <c r="C33" s="151" t="s">
        <v>553</v>
      </c>
      <c r="D33" s="146" t="s">
        <v>554</v>
      </c>
    </row>
    <row r="34" s="129" customFormat="1" ht="39.6" customHeight="1" spans="1:4">
      <c r="A34" s="152"/>
      <c r="B34" s="153"/>
      <c r="C34" s="154"/>
      <c r="D34" s="146" t="s">
        <v>555</v>
      </c>
    </row>
    <row r="35" s="129" customFormat="1" ht="33" customHeight="1" spans="1:4">
      <c r="A35" s="152"/>
      <c r="B35" s="153"/>
      <c r="C35" s="154"/>
      <c r="D35" s="146" t="s">
        <v>556</v>
      </c>
    </row>
    <row r="36" s="129" customFormat="1" ht="33" customHeight="1" spans="1:4">
      <c r="A36" s="152"/>
      <c r="B36" s="153"/>
      <c r="C36" s="154"/>
      <c r="D36" s="146" t="s">
        <v>557</v>
      </c>
    </row>
    <row r="37" s="129" customFormat="1" ht="33" customHeight="1" spans="1:4">
      <c r="A37" s="155"/>
      <c r="B37" s="156"/>
      <c r="C37" s="157"/>
      <c r="D37" s="146" t="s">
        <v>558</v>
      </c>
    </row>
    <row r="38" s="129" customFormat="1" ht="52" customHeight="1" spans="1:4">
      <c r="A38" s="143" t="s">
        <v>559</v>
      </c>
      <c r="B38" s="145" t="s">
        <v>560</v>
      </c>
      <c r="C38" s="145" t="s">
        <v>561</v>
      </c>
      <c r="D38" s="146" t="s">
        <v>562</v>
      </c>
    </row>
    <row r="39" s="129" customFormat="1" ht="52" customHeight="1" spans="1:4">
      <c r="A39" s="143"/>
      <c r="B39" s="145"/>
      <c r="C39" s="145"/>
      <c r="D39" s="146" t="s">
        <v>563</v>
      </c>
    </row>
    <row r="40" s="129" customFormat="1" ht="52" customHeight="1" spans="1:4">
      <c r="A40" s="143"/>
      <c r="B40" s="145"/>
      <c r="C40" s="145"/>
      <c r="D40" s="146" t="s">
        <v>564</v>
      </c>
    </row>
    <row r="41" s="129" customFormat="1" ht="27.6" customHeight="1" spans="1:4">
      <c r="A41" s="143" t="s">
        <v>565</v>
      </c>
      <c r="B41" s="145" t="s">
        <v>566</v>
      </c>
      <c r="C41" s="145" t="s">
        <v>567</v>
      </c>
      <c r="D41" s="146" t="s">
        <v>568</v>
      </c>
    </row>
    <row r="42" s="129" customFormat="1" ht="27.6" customHeight="1" spans="1:4">
      <c r="A42" s="143"/>
      <c r="B42" s="145"/>
      <c r="C42" s="145"/>
      <c r="D42" s="146" t="s">
        <v>569</v>
      </c>
    </row>
    <row r="43" s="129" customFormat="1" ht="27.6" customHeight="1" spans="1:4">
      <c r="A43" s="143"/>
      <c r="B43" s="145"/>
      <c r="C43" s="145"/>
      <c r="D43" s="146" t="s">
        <v>570</v>
      </c>
    </row>
    <row r="44" s="129" customFormat="1" ht="27.6" customHeight="1" spans="1:4">
      <c r="A44" s="143"/>
      <c r="B44" s="145"/>
      <c r="C44" s="145"/>
      <c r="D44" s="146" t="s">
        <v>571</v>
      </c>
    </row>
    <row r="45" s="129" customFormat="1" ht="27.6" customHeight="1" spans="1:4">
      <c r="A45" s="143"/>
      <c r="B45" s="145"/>
      <c r="C45" s="145"/>
      <c r="D45" s="146" t="s">
        <v>572</v>
      </c>
    </row>
    <row r="46" s="129" customFormat="1" ht="39" customHeight="1" spans="1:4">
      <c r="A46" s="143" t="s">
        <v>573</v>
      </c>
      <c r="B46" s="144">
        <v>0.15</v>
      </c>
      <c r="C46" s="145" t="s">
        <v>574</v>
      </c>
      <c r="D46" s="158" t="s">
        <v>575</v>
      </c>
    </row>
    <row r="47" s="129" customFormat="1" ht="39" customHeight="1" spans="1:4">
      <c r="A47" s="143"/>
      <c r="B47" s="144"/>
      <c r="C47" s="145"/>
      <c r="D47" s="146"/>
    </row>
    <row r="48" s="129" customFormat="1" ht="15.6" spans="1:4">
      <c r="A48" s="143"/>
      <c r="B48" s="144">
        <v>0.3</v>
      </c>
      <c r="C48" s="145" t="s">
        <v>576</v>
      </c>
      <c r="D48" s="158" t="s">
        <v>577</v>
      </c>
    </row>
    <row r="49" s="129" customFormat="1" ht="116.4" customHeight="1" spans="1:4">
      <c r="A49" s="143"/>
      <c r="B49" s="145" t="s">
        <v>578</v>
      </c>
      <c r="C49" s="145" t="s">
        <v>579</v>
      </c>
      <c r="D49" s="158"/>
    </row>
    <row r="50" s="129" customFormat="1" ht="15.6" spans="1:4">
      <c r="A50" s="143"/>
      <c r="B50" s="145" t="s">
        <v>580</v>
      </c>
      <c r="C50" s="145" t="s">
        <v>581</v>
      </c>
      <c r="D50" s="146"/>
    </row>
    <row r="51" s="129" customFormat="1" ht="80" customHeight="1" spans="1:4">
      <c r="A51" s="143" t="s">
        <v>582</v>
      </c>
      <c r="B51" s="151" t="s">
        <v>583</v>
      </c>
      <c r="C51" s="151" t="s">
        <v>584</v>
      </c>
      <c r="D51" s="146" t="s">
        <v>585</v>
      </c>
    </row>
    <row r="52" s="129" customFormat="1" ht="80" customHeight="1" spans="1:4">
      <c r="A52" s="143"/>
      <c r="B52" s="154"/>
      <c r="C52" s="154"/>
      <c r="D52" s="146" t="s">
        <v>586</v>
      </c>
    </row>
    <row r="53" s="129" customFormat="1" ht="80" customHeight="1" spans="1:4">
      <c r="A53" s="143"/>
      <c r="B53" s="154"/>
      <c r="C53" s="154"/>
      <c r="D53" s="146" t="s">
        <v>587</v>
      </c>
    </row>
    <row r="54" s="129" customFormat="1" ht="80" customHeight="1" spans="1:4">
      <c r="A54" s="143"/>
      <c r="B54" s="154"/>
      <c r="C54" s="154"/>
      <c r="D54" s="146" t="s">
        <v>588</v>
      </c>
    </row>
    <row r="55" s="129" customFormat="1" ht="80" customHeight="1" spans="1:4">
      <c r="A55" s="143"/>
      <c r="B55" s="154"/>
      <c r="C55" s="154"/>
      <c r="D55" s="146" t="s">
        <v>589</v>
      </c>
    </row>
    <row r="56" s="129" customFormat="1" ht="80" customHeight="1" spans="1:4">
      <c r="A56" s="143"/>
      <c r="B56" s="154"/>
      <c r="C56" s="154"/>
      <c r="D56" s="146" t="s">
        <v>590</v>
      </c>
    </row>
    <row r="57" s="129" customFormat="1" ht="80" customHeight="1" spans="1:4">
      <c r="A57" s="143"/>
      <c r="B57" s="154"/>
      <c r="C57" s="154"/>
      <c r="D57" s="146" t="s">
        <v>591</v>
      </c>
    </row>
    <row r="58" s="129" customFormat="1" ht="80" customHeight="1" spans="1:4">
      <c r="A58" s="143"/>
      <c r="B58" s="157"/>
      <c r="C58" s="157"/>
      <c r="D58" s="146" t="s">
        <v>592</v>
      </c>
    </row>
    <row r="59" s="129" customFormat="1" ht="93" customHeight="1" spans="1:4">
      <c r="A59" s="149" t="s">
        <v>593</v>
      </c>
      <c r="B59" s="154" t="s">
        <v>594</v>
      </c>
      <c r="C59" s="154" t="s">
        <v>595</v>
      </c>
      <c r="D59" s="146" t="s">
        <v>596</v>
      </c>
    </row>
    <row r="60" s="129" customFormat="1" ht="93" customHeight="1" spans="1:4">
      <c r="A60" s="152"/>
      <c r="B60" s="154"/>
      <c r="C60" s="154"/>
      <c r="D60" s="146" t="s">
        <v>597</v>
      </c>
    </row>
    <row r="61" s="129" customFormat="1" ht="93" customHeight="1" spans="1:4">
      <c r="A61" s="152"/>
      <c r="B61" s="154"/>
      <c r="C61" s="154"/>
      <c r="D61" s="146" t="s">
        <v>585</v>
      </c>
    </row>
    <row r="62" s="129" customFormat="1" ht="93" customHeight="1" spans="1:4">
      <c r="A62" s="152"/>
      <c r="B62" s="154"/>
      <c r="C62" s="154"/>
      <c r="D62" s="146" t="s">
        <v>586</v>
      </c>
    </row>
    <row r="63" s="129" customFormat="1" ht="93" customHeight="1" spans="1:4">
      <c r="A63" s="152"/>
      <c r="B63" s="154"/>
      <c r="C63" s="154"/>
      <c r="D63" s="146" t="s">
        <v>598</v>
      </c>
    </row>
    <row r="64" s="129" customFormat="1" ht="93" customHeight="1" spans="1:4">
      <c r="A64" s="155"/>
      <c r="B64" s="157"/>
      <c r="C64" s="157"/>
      <c r="D64" s="146" t="s">
        <v>599</v>
      </c>
    </row>
    <row r="65" s="129" customFormat="1" ht="82" customHeight="1" spans="1:4">
      <c r="A65" s="151" t="s">
        <v>600</v>
      </c>
      <c r="B65" s="151" t="s">
        <v>601</v>
      </c>
      <c r="C65" s="151" t="s">
        <v>602</v>
      </c>
      <c r="D65" s="146" t="s">
        <v>603</v>
      </c>
    </row>
    <row r="66" s="129" customFormat="1" ht="82" customHeight="1" spans="1:4">
      <c r="A66" s="157"/>
      <c r="B66" s="157"/>
      <c r="C66" s="157"/>
      <c r="D66" s="146" t="s">
        <v>604</v>
      </c>
    </row>
    <row r="67" s="129" customFormat="1" ht="47" customHeight="1" spans="1:4">
      <c r="A67" s="159" t="s">
        <v>605</v>
      </c>
      <c r="B67" s="154" t="s">
        <v>606</v>
      </c>
      <c r="C67" s="159" t="s">
        <v>607</v>
      </c>
      <c r="D67" s="146" t="s">
        <v>608</v>
      </c>
    </row>
    <row r="68" s="129" customFormat="1" ht="47" customHeight="1" spans="1:4">
      <c r="A68" s="160"/>
      <c r="B68" s="154"/>
      <c r="C68" s="160"/>
      <c r="D68" s="146" t="s">
        <v>609</v>
      </c>
    </row>
    <row r="69" s="129" customFormat="1" ht="54" customHeight="1" spans="1:4">
      <c r="A69" s="159" t="s">
        <v>610</v>
      </c>
      <c r="B69" s="154"/>
      <c r="C69" s="159" t="s">
        <v>611</v>
      </c>
      <c r="D69" s="146" t="s">
        <v>612</v>
      </c>
    </row>
    <row r="70" s="129" customFormat="1" ht="54" customHeight="1" spans="1:4">
      <c r="A70" s="160"/>
      <c r="B70" s="157"/>
      <c r="C70" s="160"/>
      <c r="D70" s="146" t="s">
        <v>613</v>
      </c>
    </row>
    <row r="71" s="129" customFormat="1" ht="46.8" spans="1:4">
      <c r="A71" s="143" t="s">
        <v>614</v>
      </c>
      <c r="B71" s="145" t="s">
        <v>544</v>
      </c>
      <c r="C71" s="145" t="s">
        <v>615</v>
      </c>
      <c r="D71" s="146" t="s">
        <v>616</v>
      </c>
    </row>
    <row r="72" s="129" customFormat="1" ht="31.2" spans="1:4">
      <c r="A72" s="143" t="s">
        <v>617</v>
      </c>
      <c r="B72" s="145" t="s">
        <v>544</v>
      </c>
      <c r="C72" s="145" t="s">
        <v>618</v>
      </c>
      <c r="D72" s="146" t="s">
        <v>619</v>
      </c>
    </row>
    <row r="73" s="129" customFormat="1" ht="84.6" customHeight="1" spans="1:4">
      <c r="A73" s="143" t="s">
        <v>620</v>
      </c>
      <c r="B73" s="145" t="s">
        <v>580</v>
      </c>
      <c r="C73" s="145" t="s">
        <v>621</v>
      </c>
      <c r="D73" s="140" t="s">
        <v>622</v>
      </c>
    </row>
    <row r="74" s="129" customFormat="1" ht="51.6" customHeight="1" spans="1:4">
      <c r="A74" s="143"/>
      <c r="B74" s="145" t="s">
        <v>623</v>
      </c>
      <c r="C74" s="145" t="s">
        <v>624</v>
      </c>
      <c r="D74" s="140" t="s">
        <v>625</v>
      </c>
    </row>
    <row r="75" s="129" customFormat="1" ht="80.4" customHeight="1" spans="1:4">
      <c r="A75" s="143" t="s">
        <v>626</v>
      </c>
      <c r="B75" s="145" t="s">
        <v>627</v>
      </c>
      <c r="C75" s="145" t="s">
        <v>628</v>
      </c>
      <c r="D75" s="146" t="s">
        <v>629</v>
      </c>
    </row>
    <row r="76" s="129" customFormat="1" ht="80.4" customHeight="1" spans="1:4">
      <c r="A76" s="143"/>
      <c r="B76" s="145"/>
      <c r="C76" s="145"/>
      <c r="D76" s="146" t="s">
        <v>630</v>
      </c>
    </row>
    <row r="77" s="129" customFormat="1" ht="29.4" customHeight="1" spans="1:4">
      <c r="A77" s="143"/>
      <c r="B77" s="145" t="s">
        <v>631</v>
      </c>
      <c r="C77" s="145" t="s">
        <v>632</v>
      </c>
      <c r="D77" s="146" t="s">
        <v>633</v>
      </c>
    </row>
    <row r="78" s="129" customFormat="1" ht="29.4" customHeight="1" spans="1:4">
      <c r="A78" s="143"/>
      <c r="B78" s="145"/>
      <c r="C78" s="145"/>
      <c r="D78" s="146" t="s">
        <v>634</v>
      </c>
    </row>
    <row r="79" s="129" customFormat="1" ht="29.4" customHeight="1" spans="1:4">
      <c r="A79" s="143"/>
      <c r="B79" s="145"/>
      <c r="C79" s="145"/>
      <c r="D79" s="146" t="s">
        <v>635</v>
      </c>
    </row>
    <row r="80" s="129" customFormat="1" ht="109.2" spans="1:4">
      <c r="A80" s="143"/>
      <c r="B80" s="145" t="s">
        <v>636</v>
      </c>
      <c r="C80" s="145" t="s">
        <v>637</v>
      </c>
      <c r="D80" s="146" t="s">
        <v>638</v>
      </c>
    </row>
    <row r="81" s="129" customFormat="1" ht="78" customHeight="1" spans="1:4">
      <c r="A81" s="139" t="s">
        <v>639</v>
      </c>
      <c r="B81" s="139" t="s">
        <v>640</v>
      </c>
      <c r="C81" s="139" t="s">
        <v>641</v>
      </c>
      <c r="D81" s="146" t="s">
        <v>642</v>
      </c>
    </row>
    <row r="82" s="129" customFormat="1" ht="78" customHeight="1" spans="1:4">
      <c r="A82" s="139"/>
      <c r="B82" s="139"/>
      <c r="C82" s="139"/>
      <c r="D82" s="146" t="s">
        <v>630</v>
      </c>
    </row>
    <row r="83" s="129" customFormat="1" ht="78" customHeight="1" spans="1:4">
      <c r="A83" s="139"/>
      <c r="B83" s="139"/>
      <c r="C83" s="139"/>
      <c r="D83" s="146" t="s">
        <v>643</v>
      </c>
    </row>
    <row r="84" s="129" customFormat="1" ht="107" customHeight="1" spans="1:4">
      <c r="A84" s="161" t="s">
        <v>644</v>
      </c>
      <c r="B84" s="139" t="s">
        <v>645</v>
      </c>
      <c r="C84" s="139" t="s">
        <v>646</v>
      </c>
      <c r="D84" s="146" t="s">
        <v>647</v>
      </c>
    </row>
    <row r="85" s="129" customFormat="1" ht="22.2" customHeight="1" spans="1:4">
      <c r="A85" s="143" t="s">
        <v>648</v>
      </c>
      <c r="B85" s="145" t="s">
        <v>649</v>
      </c>
      <c r="C85" s="145" t="s">
        <v>650</v>
      </c>
      <c r="D85" s="146" t="s">
        <v>651</v>
      </c>
    </row>
    <row r="86" s="129" customFormat="1" ht="22.2" customHeight="1" spans="1:4">
      <c r="A86" s="143"/>
      <c r="B86" s="145"/>
      <c r="C86" s="145"/>
      <c r="D86" s="146" t="s">
        <v>652</v>
      </c>
    </row>
    <row r="87" s="129" customFormat="1" ht="42" customHeight="1" spans="1:4">
      <c r="A87" s="143"/>
      <c r="B87" s="145" t="s">
        <v>653</v>
      </c>
      <c r="C87" s="145" t="s">
        <v>637</v>
      </c>
      <c r="D87" s="146" t="s">
        <v>633</v>
      </c>
    </row>
    <row r="88" s="129" customFormat="1" ht="42" customHeight="1" spans="1:4">
      <c r="A88" s="143"/>
      <c r="B88" s="145"/>
      <c r="C88" s="145"/>
      <c r="D88" s="146" t="s">
        <v>634</v>
      </c>
    </row>
    <row r="89" s="129" customFormat="1" ht="42" customHeight="1" spans="1:4">
      <c r="A89" s="143"/>
      <c r="B89" s="145"/>
      <c r="C89" s="145"/>
      <c r="D89" s="146" t="s">
        <v>638</v>
      </c>
    </row>
    <row r="90" s="129" customFormat="1" ht="42" customHeight="1" spans="1:4">
      <c r="A90" s="143"/>
      <c r="B90" s="145"/>
      <c r="C90" s="145"/>
      <c r="D90" s="146" t="s">
        <v>635</v>
      </c>
    </row>
    <row r="91" s="129" customFormat="1" ht="35.4" customHeight="1" spans="1:4">
      <c r="A91" s="143"/>
      <c r="B91" s="145" t="s">
        <v>654</v>
      </c>
      <c r="C91" s="145" t="s">
        <v>655</v>
      </c>
      <c r="D91" s="146" t="s">
        <v>652</v>
      </c>
    </row>
    <row r="92" s="129" customFormat="1" ht="31.2" spans="1:4">
      <c r="A92" s="143" t="s">
        <v>656</v>
      </c>
      <c r="B92" s="145" t="s">
        <v>580</v>
      </c>
      <c r="C92" s="145"/>
      <c r="D92" s="146" t="s">
        <v>657</v>
      </c>
    </row>
    <row r="93" s="129" customFormat="1" ht="51" customHeight="1" spans="1:4">
      <c r="A93" s="143" t="s">
        <v>658</v>
      </c>
      <c r="B93" s="145" t="s">
        <v>518</v>
      </c>
      <c r="C93" s="145" t="s">
        <v>659</v>
      </c>
      <c r="D93" s="146" t="s">
        <v>660</v>
      </c>
    </row>
    <row r="94" s="129" customFormat="1" ht="31.2" spans="1:4">
      <c r="A94" s="143" t="s">
        <v>661</v>
      </c>
      <c r="B94" s="145" t="s">
        <v>662</v>
      </c>
      <c r="C94" s="145" t="s">
        <v>663</v>
      </c>
      <c r="D94" s="146" t="s">
        <v>664</v>
      </c>
    </row>
    <row r="95" s="129" customFormat="1" ht="26" customHeight="1" spans="1:4">
      <c r="A95" s="149" t="s">
        <v>665</v>
      </c>
      <c r="B95" s="145" t="s">
        <v>666</v>
      </c>
      <c r="C95" s="145" t="s">
        <v>667</v>
      </c>
      <c r="D95" s="162" t="s">
        <v>668</v>
      </c>
    </row>
    <row r="96" s="129" customFormat="1" ht="61" customHeight="1" spans="1:4">
      <c r="A96" s="155"/>
      <c r="B96" s="145" t="s">
        <v>669</v>
      </c>
      <c r="C96" s="145" t="s">
        <v>670</v>
      </c>
      <c r="D96" s="163"/>
    </row>
    <row r="97" s="129" customFormat="1" ht="34" customHeight="1" spans="1:4">
      <c r="A97" s="143" t="s">
        <v>671</v>
      </c>
      <c r="B97" s="145" t="s">
        <v>580</v>
      </c>
      <c r="C97" s="145" t="s">
        <v>672</v>
      </c>
      <c r="D97" s="146" t="s">
        <v>673</v>
      </c>
    </row>
    <row r="98" s="129" customFormat="1" ht="18" customHeight="1" spans="1:4">
      <c r="A98" s="143" t="s">
        <v>674</v>
      </c>
      <c r="B98" s="145" t="s">
        <v>580</v>
      </c>
      <c r="C98" s="145" t="s">
        <v>675</v>
      </c>
      <c r="D98" s="146" t="s">
        <v>673</v>
      </c>
    </row>
    <row r="99" s="129" customFormat="1" ht="18" customHeight="1" spans="1:4">
      <c r="A99" s="143" t="s">
        <v>676</v>
      </c>
      <c r="B99" s="145" t="s">
        <v>580</v>
      </c>
      <c r="C99" s="145" t="s">
        <v>677</v>
      </c>
      <c r="D99" s="146" t="s">
        <v>673</v>
      </c>
    </row>
    <row r="100" s="129" customFormat="1" ht="18" customHeight="1" spans="1:4">
      <c r="A100" s="143" t="s">
        <v>678</v>
      </c>
      <c r="B100" s="145" t="s">
        <v>580</v>
      </c>
      <c r="C100" s="145" t="s">
        <v>679</v>
      </c>
      <c r="D100" s="146" t="s">
        <v>673</v>
      </c>
    </row>
    <row r="101" s="129" customFormat="1" ht="18" customHeight="1" spans="1:4">
      <c r="A101" s="143"/>
      <c r="B101" s="145"/>
      <c r="C101" s="145"/>
      <c r="D101" s="146" t="s">
        <v>680</v>
      </c>
    </row>
    <row r="102" s="129" customFormat="1" ht="18" customHeight="1" spans="1:4">
      <c r="A102" s="143" t="s">
        <v>681</v>
      </c>
      <c r="B102" s="145" t="s">
        <v>580</v>
      </c>
      <c r="C102" s="145" t="s">
        <v>682</v>
      </c>
      <c r="D102" s="146" t="s">
        <v>673</v>
      </c>
    </row>
    <row r="103" s="129" customFormat="1" ht="18" customHeight="1" spans="1:4">
      <c r="A103" s="143" t="s">
        <v>683</v>
      </c>
      <c r="B103" s="145" t="s">
        <v>684</v>
      </c>
      <c r="C103" s="145" t="s">
        <v>685</v>
      </c>
      <c r="D103" s="146" t="s">
        <v>686</v>
      </c>
    </row>
    <row r="104" s="129" customFormat="1" ht="55" customHeight="1" spans="1:4">
      <c r="A104" s="143" t="s">
        <v>687</v>
      </c>
      <c r="B104" s="145" t="s">
        <v>518</v>
      </c>
      <c r="C104" s="145" t="s">
        <v>688</v>
      </c>
      <c r="D104" s="146" t="s">
        <v>686</v>
      </c>
    </row>
    <row r="105" s="129" customFormat="1" ht="42" customHeight="1" spans="1:4">
      <c r="A105" s="143"/>
      <c r="B105" s="145"/>
      <c r="C105" s="145"/>
      <c r="D105" s="146" t="s">
        <v>689</v>
      </c>
    </row>
    <row r="106" s="129" customFormat="1" ht="32.4" customHeight="1" spans="1:4">
      <c r="A106" s="143" t="s">
        <v>690</v>
      </c>
      <c r="B106" s="144">
        <v>0.05</v>
      </c>
      <c r="C106" s="145" t="s">
        <v>691</v>
      </c>
      <c r="D106" s="146" t="s">
        <v>686</v>
      </c>
    </row>
    <row r="107" s="129" customFormat="1" ht="31.2" spans="1:4">
      <c r="A107" s="143" t="s">
        <v>692</v>
      </c>
      <c r="B107" s="144">
        <v>0.05</v>
      </c>
      <c r="C107" s="145" t="s">
        <v>691</v>
      </c>
      <c r="D107" s="146" t="s">
        <v>693</v>
      </c>
    </row>
    <row r="108" s="129" customFormat="1" ht="25" customHeight="1" spans="1:4">
      <c r="A108" s="143" t="s">
        <v>694</v>
      </c>
      <c r="B108" s="145" t="s">
        <v>695</v>
      </c>
      <c r="C108" s="145" t="s">
        <v>696</v>
      </c>
      <c r="D108" s="146" t="s">
        <v>697</v>
      </c>
    </row>
    <row r="109" s="129" customFormat="1" ht="52" customHeight="1" spans="1:4">
      <c r="A109" s="143" t="s">
        <v>698</v>
      </c>
      <c r="B109" s="145" t="s">
        <v>518</v>
      </c>
      <c r="C109" s="145" t="s">
        <v>699</v>
      </c>
      <c r="D109" s="146" t="s">
        <v>700</v>
      </c>
    </row>
    <row r="110" s="129" customFormat="1" ht="58.2" customHeight="1" spans="1:4">
      <c r="A110" s="143" t="s">
        <v>701</v>
      </c>
      <c r="B110" s="145" t="s">
        <v>702</v>
      </c>
      <c r="C110" s="145" t="s">
        <v>703</v>
      </c>
      <c r="D110" s="146" t="s">
        <v>704</v>
      </c>
    </row>
    <row r="111" s="129" customFormat="1" ht="25" customHeight="1" spans="1:4">
      <c r="A111" s="143" t="s">
        <v>705</v>
      </c>
      <c r="B111" s="145" t="s">
        <v>518</v>
      </c>
      <c r="C111" s="145" t="s">
        <v>706</v>
      </c>
      <c r="D111" s="146" t="s">
        <v>707</v>
      </c>
    </row>
    <row r="112" s="129" customFormat="1" ht="15.6" spans="1:4">
      <c r="A112" s="143" t="s">
        <v>708</v>
      </c>
      <c r="B112" s="145" t="s">
        <v>580</v>
      </c>
      <c r="C112" s="145" t="s">
        <v>709</v>
      </c>
      <c r="D112" s="146" t="s">
        <v>697</v>
      </c>
    </row>
    <row r="113" s="129" customFormat="1" ht="15.6" spans="1:4">
      <c r="A113" s="143" t="s">
        <v>710</v>
      </c>
      <c r="B113" s="145" t="s">
        <v>684</v>
      </c>
      <c r="C113" s="145" t="s">
        <v>711</v>
      </c>
      <c r="D113" s="146" t="s">
        <v>712</v>
      </c>
    </row>
    <row r="114" s="129" customFormat="1" ht="15.6" spans="1:4">
      <c r="A114" s="143" t="s">
        <v>713</v>
      </c>
      <c r="B114" s="145" t="s">
        <v>580</v>
      </c>
      <c r="C114" s="145" t="s">
        <v>714</v>
      </c>
      <c r="D114" s="146" t="s">
        <v>657</v>
      </c>
    </row>
    <row r="115" s="129" customFormat="1" ht="31.2" spans="1:4">
      <c r="A115" s="143" t="s">
        <v>715</v>
      </c>
      <c r="B115" s="145" t="s">
        <v>580</v>
      </c>
      <c r="C115" s="145" t="s">
        <v>714</v>
      </c>
      <c r="D115" s="146"/>
    </row>
    <row r="116" s="129" customFormat="1" ht="24" customHeight="1" spans="1:4">
      <c r="A116" s="143" t="s">
        <v>716</v>
      </c>
      <c r="B116" s="145" t="s">
        <v>580</v>
      </c>
      <c r="C116" s="145" t="s">
        <v>717</v>
      </c>
      <c r="D116" s="146" t="s">
        <v>718</v>
      </c>
    </row>
    <row r="117" s="129" customFormat="1" ht="24" customHeight="1" spans="1:4">
      <c r="A117" s="143"/>
      <c r="B117" s="145"/>
      <c r="C117" s="145"/>
      <c r="D117" s="146" t="s">
        <v>657</v>
      </c>
    </row>
    <row r="118" s="129" customFormat="1" ht="57" customHeight="1" spans="1:4">
      <c r="A118" s="143" t="s">
        <v>719</v>
      </c>
      <c r="B118" s="145" t="s">
        <v>580</v>
      </c>
      <c r="C118" s="145" t="s">
        <v>720</v>
      </c>
      <c r="D118" s="146" t="s">
        <v>718</v>
      </c>
    </row>
    <row r="119" s="129" customFormat="1" ht="138" customHeight="1" spans="1:4">
      <c r="A119" s="143"/>
      <c r="B119" s="145" t="s">
        <v>518</v>
      </c>
      <c r="C119" s="145" t="s">
        <v>721</v>
      </c>
      <c r="D119" s="146" t="s">
        <v>657</v>
      </c>
    </row>
    <row r="120" s="129" customFormat="1" ht="138" customHeight="1" spans="1:4">
      <c r="A120" s="143"/>
      <c r="B120" s="145"/>
      <c r="C120" s="145"/>
      <c r="D120" s="146" t="s">
        <v>722</v>
      </c>
    </row>
    <row r="121" s="129" customFormat="1" ht="25.8" customHeight="1" spans="1:4">
      <c r="A121" s="143" t="s">
        <v>723</v>
      </c>
      <c r="B121" s="145" t="s">
        <v>724</v>
      </c>
      <c r="C121" s="145" t="s">
        <v>725</v>
      </c>
      <c r="D121" s="162" t="s">
        <v>726</v>
      </c>
    </row>
    <row r="122" s="129" customFormat="1" ht="20" customHeight="1" spans="1:4">
      <c r="A122" s="143"/>
      <c r="B122" s="145" t="s">
        <v>727</v>
      </c>
      <c r="C122" s="145" t="s">
        <v>728</v>
      </c>
      <c r="D122" s="163"/>
    </row>
    <row r="123" s="129" customFormat="1" ht="20" customHeight="1" spans="1:4">
      <c r="A123" s="149" t="s">
        <v>729</v>
      </c>
      <c r="B123" s="139" t="s">
        <v>730</v>
      </c>
      <c r="C123" s="164" t="s">
        <v>731</v>
      </c>
      <c r="D123" s="165" t="s">
        <v>732</v>
      </c>
    </row>
    <row r="124" s="129" customFormat="1" ht="20" customHeight="1" spans="1:4">
      <c r="A124" s="155"/>
      <c r="B124" s="139"/>
      <c r="C124" s="160"/>
      <c r="D124" s="165" t="s">
        <v>733</v>
      </c>
    </row>
    <row r="125" s="129" customFormat="1" ht="76" customHeight="1" spans="1:4">
      <c r="A125" s="143" t="s">
        <v>734</v>
      </c>
      <c r="B125" s="145" t="s">
        <v>735</v>
      </c>
      <c r="C125" s="145" t="s">
        <v>736</v>
      </c>
      <c r="D125" s="146" t="s">
        <v>737</v>
      </c>
    </row>
    <row r="126" s="129" customFormat="1" ht="62" customHeight="1" spans="1:4">
      <c r="A126" s="155" t="s">
        <v>738</v>
      </c>
      <c r="B126" s="139" t="s">
        <v>580</v>
      </c>
      <c r="C126" s="160" t="s">
        <v>739</v>
      </c>
      <c r="D126" s="146" t="s">
        <v>740</v>
      </c>
    </row>
    <row r="127" s="129" customFormat="1" ht="15.6" spans="1:4">
      <c r="A127" s="143" t="s">
        <v>741</v>
      </c>
      <c r="B127" s="145" t="s">
        <v>742</v>
      </c>
      <c r="C127" s="145" t="s">
        <v>743</v>
      </c>
      <c r="D127" s="146" t="s">
        <v>744</v>
      </c>
    </row>
    <row r="128" s="129" customFormat="1" ht="15.6" spans="1:4">
      <c r="A128" s="143"/>
      <c r="B128" s="145"/>
      <c r="C128" s="145"/>
      <c r="D128" s="146" t="s">
        <v>745</v>
      </c>
    </row>
    <row r="129" s="129" customFormat="1" ht="15.6" spans="1:4">
      <c r="A129" s="143"/>
      <c r="B129" s="145"/>
      <c r="C129" s="145"/>
      <c r="D129" s="146" t="s">
        <v>746</v>
      </c>
    </row>
    <row r="130" s="129" customFormat="1" ht="15.6" spans="1:4">
      <c r="A130" s="143"/>
      <c r="B130" s="145"/>
      <c r="C130" s="145"/>
      <c r="D130" s="146" t="s">
        <v>747</v>
      </c>
    </row>
    <row r="131" s="129" customFormat="1" ht="109.2" spans="1:4">
      <c r="A131" s="166" t="s">
        <v>748</v>
      </c>
      <c r="B131" s="145" t="s">
        <v>749</v>
      </c>
      <c r="C131" s="145" t="s">
        <v>750</v>
      </c>
      <c r="D131" s="146" t="s">
        <v>751</v>
      </c>
    </row>
    <row r="132" s="129" customFormat="1" ht="93.6" spans="1:4">
      <c r="A132" s="166"/>
      <c r="B132" s="147" t="s">
        <v>752</v>
      </c>
      <c r="C132" s="147" t="s">
        <v>753</v>
      </c>
      <c r="D132" s="146" t="s">
        <v>754</v>
      </c>
    </row>
    <row r="133" s="129" customFormat="1" ht="78" spans="1:4">
      <c r="A133" s="166"/>
      <c r="B133" s="147"/>
      <c r="C133" s="147" t="s">
        <v>755</v>
      </c>
      <c r="D133" s="146" t="s">
        <v>756</v>
      </c>
    </row>
    <row r="134" s="129" customFormat="1" ht="24.6" customHeight="1" spans="1:4">
      <c r="A134" s="166" t="s">
        <v>757</v>
      </c>
      <c r="B134" s="145" t="s">
        <v>758</v>
      </c>
      <c r="C134" s="145" t="s">
        <v>759</v>
      </c>
      <c r="D134" s="146" t="s">
        <v>744</v>
      </c>
    </row>
    <row r="135" s="129" customFormat="1" ht="24.6" customHeight="1" spans="1:4">
      <c r="A135" s="166"/>
      <c r="B135" s="145"/>
      <c r="C135" s="145"/>
      <c r="D135" s="146" t="s">
        <v>745</v>
      </c>
    </row>
    <row r="136" s="129" customFormat="1" ht="24.6" customHeight="1" spans="1:4">
      <c r="A136" s="166"/>
      <c r="B136" s="145"/>
      <c r="C136" s="145"/>
      <c r="D136" s="146" t="s">
        <v>746</v>
      </c>
    </row>
    <row r="137" s="129" customFormat="1" ht="24.6" customHeight="1" spans="1:4">
      <c r="A137" s="166"/>
      <c r="B137" s="145"/>
      <c r="C137" s="145"/>
      <c r="D137" s="146" t="s">
        <v>760</v>
      </c>
    </row>
    <row r="138" s="129" customFormat="1" ht="24.6" customHeight="1" spans="1:4">
      <c r="A138" s="166"/>
      <c r="B138" s="145"/>
      <c r="C138" s="145"/>
      <c r="D138" s="146" t="s">
        <v>751</v>
      </c>
    </row>
    <row r="139" s="129" customFormat="1" ht="70.8" customHeight="1" spans="1:4">
      <c r="A139" s="166"/>
      <c r="B139" s="145"/>
      <c r="C139" s="145" t="s">
        <v>761</v>
      </c>
      <c r="D139" s="146" t="s">
        <v>754</v>
      </c>
    </row>
    <row r="140" s="129" customFormat="1" ht="58.8" customHeight="1" spans="1:4">
      <c r="A140" s="166"/>
      <c r="B140" s="145"/>
      <c r="C140" s="145" t="s">
        <v>762</v>
      </c>
      <c r="D140" s="146" t="s">
        <v>756</v>
      </c>
    </row>
    <row r="141" s="129" customFormat="1" ht="46.8" customHeight="1" spans="1:4">
      <c r="A141" s="149" t="s">
        <v>763</v>
      </c>
      <c r="B141" s="149" t="s">
        <v>764</v>
      </c>
      <c r="C141" s="145" t="s">
        <v>765</v>
      </c>
      <c r="D141" s="146" t="s">
        <v>766</v>
      </c>
    </row>
    <row r="142" s="129" customFormat="1" ht="46.8" customHeight="1" spans="1:4">
      <c r="A142" s="155"/>
      <c r="B142" s="155"/>
      <c r="C142" s="145"/>
      <c r="D142" s="146" t="s">
        <v>767</v>
      </c>
    </row>
    <row r="143" s="129" customFormat="1" ht="74" customHeight="1" spans="1:4">
      <c r="A143" s="149" t="s">
        <v>768</v>
      </c>
      <c r="B143" s="149" t="s">
        <v>769</v>
      </c>
      <c r="C143" s="145"/>
      <c r="D143" s="146" t="s">
        <v>770</v>
      </c>
    </row>
    <row r="144" s="129" customFormat="1" ht="74" customHeight="1" spans="1:4">
      <c r="A144" s="155"/>
      <c r="B144" s="155"/>
      <c r="C144" s="145"/>
      <c r="D144" s="146" t="s">
        <v>771</v>
      </c>
    </row>
    <row r="145" s="129" customFormat="1" ht="68" customHeight="1" spans="1:4">
      <c r="A145" s="143" t="s">
        <v>772</v>
      </c>
      <c r="B145" s="145" t="s">
        <v>773</v>
      </c>
      <c r="C145" s="151" t="s">
        <v>774</v>
      </c>
      <c r="D145" s="162" t="s">
        <v>775</v>
      </c>
    </row>
    <row r="146" s="129" customFormat="1" ht="68" customHeight="1" spans="1:4">
      <c r="A146" s="143" t="s">
        <v>776</v>
      </c>
      <c r="B146" s="145" t="s">
        <v>777</v>
      </c>
      <c r="C146" s="157"/>
      <c r="D146" s="163"/>
    </row>
    <row r="147" s="129" customFormat="1" ht="19.2" customHeight="1" spans="1:4">
      <c r="A147" s="143" t="s">
        <v>778</v>
      </c>
      <c r="B147" s="145" t="s">
        <v>779</v>
      </c>
      <c r="C147" s="145" t="s">
        <v>780</v>
      </c>
      <c r="D147" s="146" t="s">
        <v>744</v>
      </c>
    </row>
    <row r="148" s="129" customFormat="1" ht="19.2" customHeight="1" spans="1:4">
      <c r="A148" s="143"/>
      <c r="B148" s="145"/>
      <c r="C148" s="145"/>
      <c r="D148" s="146" t="s">
        <v>745</v>
      </c>
    </row>
    <row r="149" s="129" customFormat="1" ht="31.2" spans="1:4">
      <c r="A149" s="143" t="s">
        <v>781</v>
      </c>
      <c r="B149" s="145" t="s">
        <v>782</v>
      </c>
      <c r="C149" s="145" t="s">
        <v>783</v>
      </c>
      <c r="D149" s="146" t="s">
        <v>784</v>
      </c>
    </row>
    <row r="150" s="129" customFormat="1" ht="30" customHeight="1" spans="1:4">
      <c r="A150" s="149" t="s">
        <v>785</v>
      </c>
      <c r="B150" s="167" t="s">
        <v>786</v>
      </c>
      <c r="C150" s="167" t="s">
        <v>787</v>
      </c>
      <c r="D150" s="146" t="s">
        <v>788</v>
      </c>
    </row>
    <row r="151" s="129" customFormat="1" ht="30" customHeight="1" spans="1:4">
      <c r="A151" s="152"/>
      <c r="B151" s="168"/>
      <c r="C151" s="168"/>
      <c r="D151" s="169" t="s">
        <v>609</v>
      </c>
    </row>
    <row r="152" s="129" customFormat="1" ht="31.2" spans="1:4">
      <c r="A152" s="152"/>
      <c r="B152" s="168"/>
      <c r="C152" s="168"/>
      <c r="D152" s="146" t="s">
        <v>789</v>
      </c>
    </row>
    <row r="153" s="129" customFormat="1" ht="32" customHeight="1" spans="1:4">
      <c r="A153" s="152"/>
      <c r="B153" s="168"/>
      <c r="C153" s="168"/>
      <c r="D153" s="169" t="s">
        <v>613</v>
      </c>
    </row>
    <row r="154" s="129" customFormat="1" ht="31.2" spans="1:4">
      <c r="A154" s="155"/>
      <c r="B154" s="170"/>
      <c r="C154" s="170"/>
      <c r="D154" s="146" t="s">
        <v>790</v>
      </c>
    </row>
    <row r="155" s="129" customFormat="1" ht="26" customHeight="1" spans="1:4">
      <c r="A155" s="143" t="s">
        <v>791</v>
      </c>
      <c r="B155" s="145" t="s">
        <v>792</v>
      </c>
      <c r="C155" s="145" t="s">
        <v>793</v>
      </c>
      <c r="D155" s="146" t="s">
        <v>794</v>
      </c>
    </row>
    <row r="156" s="129" customFormat="1" ht="26" customHeight="1" spans="1:4">
      <c r="A156" s="143"/>
      <c r="B156" s="145"/>
      <c r="C156" s="145"/>
      <c r="D156" s="146" t="s">
        <v>795</v>
      </c>
    </row>
    <row r="157" s="129" customFormat="1" ht="141" customHeight="1" spans="1:4">
      <c r="A157" s="145" t="s">
        <v>796</v>
      </c>
      <c r="B157" s="145" t="s">
        <v>645</v>
      </c>
      <c r="C157" s="145" t="s">
        <v>797</v>
      </c>
      <c r="D157" s="146" t="s">
        <v>798</v>
      </c>
    </row>
    <row r="158" s="129" customFormat="1" ht="25.8" customHeight="1" spans="1:4">
      <c r="A158" s="143" t="s">
        <v>799</v>
      </c>
      <c r="B158" s="145" t="s">
        <v>580</v>
      </c>
      <c r="C158" s="145" t="s">
        <v>800</v>
      </c>
      <c r="D158" s="146" t="s">
        <v>673</v>
      </c>
    </row>
    <row r="159" s="129" customFormat="1" ht="25.8" customHeight="1" spans="1:4">
      <c r="A159" s="143"/>
      <c r="B159" s="145"/>
      <c r="C159" s="145"/>
      <c r="D159" s="146" t="s">
        <v>680</v>
      </c>
    </row>
    <row r="160" s="129" customFormat="1" ht="25.8" customHeight="1" spans="1:4">
      <c r="A160" s="143"/>
      <c r="B160" s="145"/>
      <c r="C160" s="145"/>
      <c r="D160" s="146" t="s">
        <v>801</v>
      </c>
    </row>
    <row r="161" s="129" customFormat="1" ht="40.8" customHeight="1" spans="1:4">
      <c r="A161" s="143" t="s">
        <v>802</v>
      </c>
      <c r="B161" s="145" t="s">
        <v>803</v>
      </c>
      <c r="C161" s="145" t="s">
        <v>804</v>
      </c>
      <c r="D161" s="146" t="s">
        <v>805</v>
      </c>
    </row>
    <row r="162" s="129" customFormat="1" ht="15.6" spans="1:4">
      <c r="A162" s="143" t="s">
        <v>806</v>
      </c>
      <c r="B162" s="145" t="s">
        <v>645</v>
      </c>
      <c r="C162" s="145" t="s">
        <v>807</v>
      </c>
      <c r="D162" s="146" t="s">
        <v>808</v>
      </c>
    </row>
    <row r="163" s="129" customFormat="1" ht="15.6" spans="1:4">
      <c r="A163" s="143"/>
      <c r="B163" s="145"/>
      <c r="C163" s="145"/>
      <c r="D163" s="146" t="s">
        <v>809</v>
      </c>
    </row>
    <row r="164" s="129" customFormat="1" ht="15.6" spans="1:4">
      <c r="A164" s="143"/>
      <c r="B164" s="145"/>
      <c r="C164" s="145"/>
      <c r="D164" s="146" t="s">
        <v>810</v>
      </c>
    </row>
    <row r="165" s="129" customFormat="1" ht="15.6" spans="1:4">
      <c r="A165" s="143" t="s">
        <v>811</v>
      </c>
      <c r="B165" s="145" t="s">
        <v>812</v>
      </c>
      <c r="C165" s="145" t="s">
        <v>813</v>
      </c>
      <c r="D165" s="146" t="s">
        <v>814</v>
      </c>
    </row>
    <row r="166" s="129" customFormat="1" ht="15.6" spans="1:4">
      <c r="A166" s="143"/>
      <c r="B166" s="145"/>
      <c r="C166" s="145"/>
      <c r="D166" s="146" t="s">
        <v>815</v>
      </c>
    </row>
    <row r="167" s="129" customFormat="1" ht="34.2" customHeight="1" spans="1:4">
      <c r="A167" s="143"/>
      <c r="B167" s="145" t="s">
        <v>816</v>
      </c>
      <c r="C167" s="145" t="s">
        <v>817</v>
      </c>
      <c r="D167" s="146" t="s">
        <v>818</v>
      </c>
    </row>
    <row r="168" s="129" customFormat="1" ht="21.6" customHeight="1" spans="1:4">
      <c r="A168" s="143"/>
      <c r="B168" s="167" t="s">
        <v>819</v>
      </c>
      <c r="C168" s="167" t="s">
        <v>820</v>
      </c>
      <c r="D168" s="146" t="s">
        <v>814</v>
      </c>
    </row>
    <row r="169" s="129" customFormat="1" ht="21.6" customHeight="1" spans="1:4">
      <c r="A169" s="143"/>
      <c r="B169" s="170"/>
      <c r="C169" s="170"/>
      <c r="D169" s="146" t="s">
        <v>818</v>
      </c>
    </row>
    <row r="170" s="129" customFormat="1" ht="68" customHeight="1" spans="1:4">
      <c r="A170" s="143"/>
      <c r="B170" s="145" t="s">
        <v>580</v>
      </c>
      <c r="C170" s="145" t="s">
        <v>821</v>
      </c>
      <c r="D170" s="146" t="s">
        <v>814</v>
      </c>
    </row>
    <row r="171" s="129" customFormat="1" ht="26" customHeight="1" spans="1:4">
      <c r="A171" s="143" t="s">
        <v>822</v>
      </c>
      <c r="B171" s="145" t="s">
        <v>823</v>
      </c>
      <c r="C171" s="151" t="s">
        <v>824</v>
      </c>
      <c r="D171" s="146" t="s">
        <v>825</v>
      </c>
    </row>
    <row r="172" s="129" customFormat="1" ht="26" customHeight="1" spans="1:4">
      <c r="A172" s="143"/>
      <c r="B172" s="145"/>
      <c r="C172" s="157"/>
      <c r="D172" s="146" t="s">
        <v>826</v>
      </c>
    </row>
    <row r="173" s="129" customFormat="1" ht="21" customHeight="1" spans="1:4">
      <c r="A173" s="143"/>
      <c r="B173" s="145"/>
      <c r="C173" s="151" t="s">
        <v>827</v>
      </c>
      <c r="D173" s="146" t="s">
        <v>825</v>
      </c>
    </row>
    <row r="174" s="129" customFormat="1" ht="21" customHeight="1" spans="1:4">
      <c r="A174" s="143"/>
      <c r="B174" s="145"/>
      <c r="C174" s="157"/>
      <c r="D174" s="146" t="s">
        <v>828</v>
      </c>
    </row>
    <row r="175" s="129" customFormat="1" ht="21" customHeight="1" spans="1:4">
      <c r="A175" s="143"/>
      <c r="B175" s="145"/>
      <c r="C175" s="151" t="s">
        <v>829</v>
      </c>
      <c r="D175" s="146" t="s">
        <v>825</v>
      </c>
    </row>
    <row r="176" s="129" customFormat="1" ht="21" customHeight="1" spans="1:4">
      <c r="A176" s="143"/>
      <c r="B176" s="145"/>
      <c r="C176" s="157"/>
      <c r="D176" s="146" t="s">
        <v>830</v>
      </c>
    </row>
    <row r="177" s="129" customFormat="1" ht="82" customHeight="1" spans="1:4">
      <c r="A177" s="149" t="s">
        <v>831</v>
      </c>
      <c r="B177" s="145" t="s">
        <v>832</v>
      </c>
      <c r="C177" s="145" t="s">
        <v>833</v>
      </c>
      <c r="D177" s="146" t="s">
        <v>563</v>
      </c>
    </row>
    <row r="178" s="129" customFormat="1" ht="37.8" customHeight="1" spans="1:4">
      <c r="A178" s="155"/>
      <c r="B178" s="145" t="s">
        <v>695</v>
      </c>
      <c r="C178" s="145" t="s">
        <v>834</v>
      </c>
      <c r="D178" s="146" t="s">
        <v>835</v>
      </c>
    </row>
    <row r="179" s="129" customFormat="1" ht="46.8" spans="1:4">
      <c r="A179" s="143" t="s">
        <v>836</v>
      </c>
      <c r="B179" s="145" t="s">
        <v>837</v>
      </c>
      <c r="C179" s="145" t="s">
        <v>838</v>
      </c>
      <c r="D179" s="146" t="s">
        <v>839</v>
      </c>
    </row>
    <row r="180" s="129" customFormat="1" ht="52" customHeight="1" spans="1:4">
      <c r="A180" s="139" t="s">
        <v>840</v>
      </c>
      <c r="B180" s="139" t="s">
        <v>841</v>
      </c>
      <c r="C180" s="164" t="s">
        <v>842</v>
      </c>
      <c r="D180" s="146" t="s">
        <v>843</v>
      </c>
    </row>
    <row r="181" s="129" customFormat="1" ht="52" customHeight="1" spans="1:4">
      <c r="A181" s="139"/>
      <c r="B181" s="139"/>
      <c r="C181" s="160"/>
      <c r="D181" s="146" t="s">
        <v>844</v>
      </c>
    </row>
    <row r="182" s="129" customFormat="1" ht="52" customHeight="1" spans="1:4">
      <c r="A182" s="161" t="s">
        <v>845</v>
      </c>
      <c r="B182" s="139" t="s">
        <v>846</v>
      </c>
      <c r="C182" s="160" t="s">
        <v>847</v>
      </c>
      <c r="D182" s="146" t="s">
        <v>848</v>
      </c>
    </row>
    <row r="183" s="129" customFormat="1" ht="35" customHeight="1" spans="1:4">
      <c r="A183" s="143" t="s">
        <v>849</v>
      </c>
      <c r="B183" s="145" t="s">
        <v>850</v>
      </c>
      <c r="C183" s="145" t="s">
        <v>851</v>
      </c>
      <c r="D183" s="146" t="s">
        <v>852</v>
      </c>
    </row>
    <row r="184" s="129" customFormat="1" ht="35" customHeight="1" spans="1:4">
      <c r="A184" s="143"/>
      <c r="B184" s="145"/>
      <c r="C184" s="145"/>
      <c r="D184" s="146" t="s">
        <v>853</v>
      </c>
    </row>
    <row r="185" s="129" customFormat="1" ht="35" customHeight="1" spans="1:4">
      <c r="A185" s="143"/>
      <c r="B185" s="145"/>
      <c r="C185" s="145"/>
      <c r="D185" s="146" t="s">
        <v>854</v>
      </c>
    </row>
    <row r="186" s="129" customFormat="1" ht="35" customHeight="1" spans="1:4">
      <c r="A186" s="143"/>
      <c r="B186" s="145"/>
      <c r="C186" s="145"/>
      <c r="D186" s="146" t="s">
        <v>855</v>
      </c>
    </row>
    <row r="187" s="129" customFormat="1" ht="27.6" customHeight="1" spans="1:4">
      <c r="A187" s="143" t="s">
        <v>856</v>
      </c>
      <c r="B187" s="145" t="s">
        <v>684</v>
      </c>
      <c r="C187" s="145" t="s">
        <v>857</v>
      </c>
      <c r="D187" s="146" t="s">
        <v>852</v>
      </c>
    </row>
    <row r="188" s="129" customFormat="1" ht="27.6" customHeight="1" spans="1:4">
      <c r="A188" s="143"/>
      <c r="B188" s="145"/>
      <c r="C188" s="145"/>
      <c r="D188" s="146" t="s">
        <v>858</v>
      </c>
    </row>
    <row r="189" s="129" customFormat="1" ht="27.6" customHeight="1" spans="1:4">
      <c r="A189" s="145" t="s">
        <v>859</v>
      </c>
      <c r="B189" s="145" t="s">
        <v>645</v>
      </c>
      <c r="C189" s="145" t="s">
        <v>860</v>
      </c>
      <c r="D189" s="146" t="s">
        <v>861</v>
      </c>
    </row>
    <row r="190" s="129" customFormat="1" ht="27.6" customHeight="1" spans="1:4">
      <c r="A190" s="145"/>
      <c r="B190" s="145"/>
      <c r="C190" s="145"/>
      <c r="D190" s="146" t="s">
        <v>563</v>
      </c>
    </row>
    <row r="191" s="129" customFormat="1" ht="31.2" spans="1:4">
      <c r="A191" s="143" t="s">
        <v>862</v>
      </c>
      <c r="B191" s="145" t="s">
        <v>580</v>
      </c>
      <c r="C191" s="145" t="s">
        <v>863</v>
      </c>
      <c r="D191" s="146" t="s">
        <v>864</v>
      </c>
    </row>
    <row r="192" s="129" customFormat="1" ht="47" customHeight="1" spans="1:4">
      <c r="A192" s="149" t="s">
        <v>865</v>
      </c>
      <c r="B192" s="149" t="s">
        <v>866</v>
      </c>
      <c r="C192" s="149" t="s">
        <v>867</v>
      </c>
      <c r="D192" s="146" t="s">
        <v>868</v>
      </c>
    </row>
    <row r="193" s="129" customFormat="1" ht="38" customHeight="1" spans="1:4">
      <c r="A193" s="155"/>
      <c r="B193" s="155"/>
      <c r="C193" s="155"/>
      <c r="D193" s="146" t="s">
        <v>869</v>
      </c>
    </row>
    <row r="194" s="129" customFormat="1" ht="24.6" customHeight="1" spans="1:4">
      <c r="A194" s="143" t="s">
        <v>870</v>
      </c>
      <c r="B194" s="145" t="s">
        <v>871</v>
      </c>
      <c r="C194" s="147" t="s">
        <v>872</v>
      </c>
      <c r="D194" s="146" t="s">
        <v>526</v>
      </c>
    </row>
    <row r="195" s="129" customFormat="1" ht="24.6" customHeight="1" spans="1:4">
      <c r="A195" s="143"/>
      <c r="B195" s="145"/>
      <c r="C195" s="147"/>
      <c r="D195" s="146" t="s">
        <v>873</v>
      </c>
    </row>
    <row r="196" s="129" customFormat="1" ht="24.6" customHeight="1" spans="1:4">
      <c r="A196" s="143"/>
      <c r="B196" s="145"/>
      <c r="C196" s="147"/>
      <c r="D196" s="146" t="s">
        <v>874</v>
      </c>
    </row>
    <row r="197" s="129" customFormat="1" ht="24" customHeight="1" spans="1:4">
      <c r="A197" s="143"/>
      <c r="B197" s="145"/>
      <c r="C197" s="147"/>
      <c r="D197" s="146" t="s">
        <v>875</v>
      </c>
    </row>
    <row r="198" s="129" customFormat="1" ht="26" customHeight="1" spans="1:4">
      <c r="A198" s="143" t="s">
        <v>876</v>
      </c>
      <c r="B198" s="145" t="s">
        <v>877</v>
      </c>
      <c r="C198" s="171" t="s">
        <v>878</v>
      </c>
      <c r="D198" s="146" t="s">
        <v>526</v>
      </c>
    </row>
    <row r="199" s="129" customFormat="1" ht="26" customHeight="1" spans="1:4">
      <c r="A199" s="143"/>
      <c r="B199" s="145"/>
      <c r="C199" s="172"/>
      <c r="D199" s="146" t="s">
        <v>873</v>
      </c>
    </row>
    <row r="200" s="129" customFormat="1" ht="37" customHeight="1" spans="1:4">
      <c r="A200" s="143"/>
      <c r="B200" s="145"/>
      <c r="C200" s="172"/>
      <c r="D200" s="146" t="s">
        <v>879</v>
      </c>
    </row>
    <row r="201" s="129" customFormat="1" ht="31.2" spans="1:4">
      <c r="A201" s="143"/>
      <c r="B201" s="145"/>
      <c r="C201" s="172"/>
      <c r="D201" s="146" t="s">
        <v>880</v>
      </c>
    </row>
    <row r="202" s="129" customFormat="1" ht="26" customHeight="1" spans="1:4">
      <c r="A202" s="143"/>
      <c r="B202" s="145"/>
      <c r="C202" s="172"/>
      <c r="D202" s="146" t="s">
        <v>881</v>
      </c>
    </row>
    <row r="203" s="129" customFormat="1" ht="31.2" spans="1:4">
      <c r="A203" s="143"/>
      <c r="B203" s="145"/>
      <c r="C203" s="172"/>
      <c r="D203" s="146" t="s">
        <v>882</v>
      </c>
    </row>
    <row r="204" s="129" customFormat="1" ht="122" customHeight="1" spans="1:4">
      <c r="A204" s="143" t="s">
        <v>883</v>
      </c>
      <c r="B204" s="145" t="s">
        <v>884</v>
      </c>
      <c r="C204" s="172"/>
      <c r="D204" s="146" t="s">
        <v>885</v>
      </c>
    </row>
    <row r="205" s="129" customFormat="1" ht="122" customHeight="1" spans="1:4">
      <c r="A205" s="143" t="s">
        <v>886</v>
      </c>
      <c r="B205" s="145" t="s">
        <v>887</v>
      </c>
      <c r="C205" s="172"/>
      <c r="D205" s="146" t="s">
        <v>888</v>
      </c>
    </row>
    <row r="206" s="129" customFormat="1" ht="122" customHeight="1" spans="1:4">
      <c r="A206" s="143" t="s">
        <v>889</v>
      </c>
      <c r="B206" s="145" t="s">
        <v>890</v>
      </c>
      <c r="C206" s="173"/>
      <c r="D206" s="146" t="s">
        <v>891</v>
      </c>
    </row>
    <row r="207" s="129" customFormat="1" ht="40" customHeight="1" spans="1:4">
      <c r="A207" s="139" t="s">
        <v>892</v>
      </c>
      <c r="B207" s="139" t="s">
        <v>893</v>
      </c>
      <c r="C207" s="139" t="s">
        <v>894</v>
      </c>
      <c r="D207" s="146" t="s">
        <v>526</v>
      </c>
    </row>
    <row r="208" s="129" customFormat="1" ht="48" customHeight="1" spans="1:4">
      <c r="A208" s="139"/>
      <c r="B208" s="139"/>
      <c r="C208" s="139"/>
      <c r="D208" s="146" t="s">
        <v>895</v>
      </c>
    </row>
    <row r="209" s="129" customFormat="1" ht="48" customHeight="1" spans="1:4">
      <c r="A209" s="139"/>
      <c r="B209" s="139"/>
      <c r="C209" s="139"/>
      <c r="D209" s="146" t="s">
        <v>879</v>
      </c>
    </row>
    <row r="210" s="129" customFormat="1" ht="80" customHeight="1" spans="1:4">
      <c r="A210" s="139"/>
      <c r="B210" s="139"/>
      <c r="C210" s="139"/>
      <c r="D210" s="146" t="s">
        <v>896</v>
      </c>
    </row>
    <row r="211" s="129" customFormat="1" ht="80" customHeight="1" spans="1:4">
      <c r="A211" s="139"/>
      <c r="B211" s="139"/>
      <c r="C211" s="139"/>
      <c r="D211" s="146" t="s">
        <v>882</v>
      </c>
    </row>
    <row r="212" s="129" customFormat="1" ht="80" customHeight="1" spans="1:4">
      <c r="A212" s="139"/>
      <c r="B212" s="139"/>
      <c r="C212" s="139"/>
      <c r="D212" s="146" t="s">
        <v>891</v>
      </c>
    </row>
    <row r="213" s="129" customFormat="1" ht="80" customHeight="1" spans="1:4">
      <c r="A213" s="139"/>
      <c r="B213" s="139"/>
      <c r="C213" s="139"/>
      <c r="D213" s="146" t="s">
        <v>897</v>
      </c>
    </row>
    <row r="214" s="129" customFormat="1" ht="46.8" spans="1:4">
      <c r="A214" s="143" t="s">
        <v>898</v>
      </c>
      <c r="B214" s="145" t="s">
        <v>684</v>
      </c>
      <c r="C214" s="145" t="s">
        <v>899</v>
      </c>
      <c r="D214" s="146" t="s">
        <v>900</v>
      </c>
    </row>
    <row r="215" s="129" customFormat="1" ht="40.8" customHeight="1" spans="1:4">
      <c r="A215" s="143" t="s">
        <v>901</v>
      </c>
      <c r="B215" s="144">
        <v>0.05</v>
      </c>
      <c r="C215" s="145" t="s">
        <v>902</v>
      </c>
      <c r="D215" s="146" t="s">
        <v>903</v>
      </c>
    </row>
    <row r="216" s="129" customFormat="1" ht="40.8" customHeight="1" spans="1:4">
      <c r="A216" s="143"/>
      <c r="B216" s="144"/>
      <c r="C216" s="145"/>
      <c r="D216" s="146" t="s">
        <v>904</v>
      </c>
    </row>
    <row r="217" s="129" customFormat="1" ht="31.2" spans="1:4">
      <c r="A217" s="143" t="s">
        <v>905</v>
      </c>
      <c r="B217" s="145" t="s">
        <v>906</v>
      </c>
      <c r="C217" s="145" t="s">
        <v>907</v>
      </c>
      <c r="D217" s="146" t="s">
        <v>908</v>
      </c>
    </row>
    <row r="218" s="129" customFormat="1" ht="31.2" spans="1:4">
      <c r="A218" s="143"/>
      <c r="B218" s="145" t="s">
        <v>909</v>
      </c>
      <c r="C218" s="145" t="s">
        <v>910</v>
      </c>
      <c r="D218" s="146" t="s">
        <v>911</v>
      </c>
    </row>
    <row r="219" s="129" customFormat="1" ht="31.2" spans="1:4">
      <c r="A219" s="143"/>
      <c r="B219" s="145" t="s">
        <v>912</v>
      </c>
      <c r="C219" s="145" t="s">
        <v>913</v>
      </c>
      <c r="D219" s="146" t="s">
        <v>911</v>
      </c>
    </row>
    <row r="220" s="129" customFormat="1" ht="126" customHeight="1" spans="1:4">
      <c r="A220" s="143"/>
      <c r="B220" s="145" t="s">
        <v>914</v>
      </c>
      <c r="C220" s="145" t="s">
        <v>915</v>
      </c>
      <c r="D220" s="146" t="s">
        <v>916</v>
      </c>
    </row>
    <row r="221" s="129" customFormat="1" ht="34.2" customHeight="1" spans="1:4">
      <c r="A221" s="143"/>
      <c r="B221" s="145" t="s">
        <v>580</v>
      </c>
      <c r="C221" s="145" t="s">
        <v>917</v>
      </c>
      <c r="D221" s="146" t="s">
        <v>918</v>
      </c>
    </row>
    <row r="222" s="129" customFormat="1" ht="46.8" spans="1:4">
      <c r="A222" s="143"/>
      <c r="B222" s="144">
        <v>0.1</v>
      </c>
      <c r="C222" s="145" t="s">
        <v>919</v>
      </c>
      <c r="D222" s="146" t="s">
        <v>920</v>
      </c>
    </row>
    <row r="223" s="129" customFormat="1" ht="33" customHeight="1" spans="1:4">
      <c r="A223" s="143" t="s">
        <v>921</v>
      </c>
      <c r="B223" s="144">
        <v>0.2</v>
      </c>
      <c r="C223" s="145" t="s">
        <v>922</v>
      </c>
      <c r="D223" s="162" t="s">
        <v>923</v>
      </c>
    </row>
    <row r="224" s="129" customFormat="1" ht="39" customHeight="1" spans="1:4">
      <c r="A224" s="143"/>
      <c r="B224" s="145" t="s">
        <v>924</v>
      </c>
      <c r="C224" s="145" t="s">
        <v>925</v>
      </c>
      <c r="D224" s="163"/>
    </row>
    <row r="225" s="129" customFormat="1" ht="250.2" customHeight="1" spans="1:4">
      <c r="A225" s="143" t="s">
        <v>926</v>
      </c>
      <c r="B225" s="145" t="s">
        <v>927</v>
      </c>
      <c r="C225" s="145" t="s">
        <v>928</v>
      </c>
      <c r="D225" s="162" t="s">
        <v>929</v>
      </c>
    </row>
    <row r="226" s="129" customFormat="1" ht="45.6" customHeight="1" spans="1:4">
      <c r="A226" s="143" t="s">
        <v>930</v>
      </c>
      <c r="B226" s="145" t="s">
        <v>931</v>
      </c>
      <c r="C226" s="145" t="s">
        <v>932</v>
      </c>
      <c r="D226" s="162"/>
    </row>
    <row r="227" s="129" customFormat="1" ht="46.8" spans="1:4">
      <c r="A227" s="143" t="s">
        <v>933</v>
      </c>
      <c r="B227" s="145" t="s">
        <v>934</v>
      </c>
      <c r="C227" s="145" t="s">
        <v>935</v>
      </c>
      <c r="D227" s="162"/>
    </row>
    <row r="228" s="129" customFormat="1" ht="57.6" customHeight="1" spans="1:4">
      <c r="A228" s="143"/>
      <c r="B228" s="145" t="s">
        <v>936</v>
      </c>
      <c r="C228" s="145" t="s">
        <v>937</v>
      </c>
      <c r="D228" s="162"/>
    </row>
    <row r="229" s="129" customFormat="1" ht="35.4" customHeight="1" spans="1:4">
      <c r="A229" s="143" t="s">
        <v>938</v>
      </c>
      <c r="B229" s="144">
        <v>0.05</v>
      </c>
      <c r="C229" s="145" t="s">
        <v>939</v>
      </c>
      <c r="D229" s="162"/>
    </row>
    <row r="230" s="129" customFormat="1" ht="55.2" customHeight="1" spans="1:4">
      <c r="A230" s="143" t="s">
        <v>940</v>
      </c>
      <c r="B230" s="145" t="s">
        <v>941</v>
      </c>
      <c r="C230" s="145" t="s">
        <v>942</v>
      </c>
      <c r="D230" s="163"/>
    </row>
    <row r="231" s="129" customFormat="1" ht="31.2" spans="1:4">
      <c r="A231" s="143" t="s">
        <v>943</v>
      </c>
      <c r="B231" s="145" t="s">
        <v>941</v>
      </c>
      <c r="C231" s="145" t="s">
        <v>944</v>
      </c>
      <c r="D231" s="158" t="s">
        <v>945</v>
      </c>
    </row>
    <row r="232" s="129" customFormat="1" ht="31.2" spans="1:4">
      <c r="A232" s="143" t="s">
        <v>933</v>
      </c>
      <c r="B232" s="145" t="s">
        <v>946</v>
      </c>
      <c r="C232" s="145" t="s">
        <v>947</v>
      </c>
      <c r="D232" s="146"/>
    </row>
    <row r="233" s="129" customFormat="1" ht="87.6" customHeight="1" spans="1:4">
      <c r="A233" s="143" t="s">
        <v>948</v>
      </c>
      <c r="B233" s="145" t="s">
        <v>949</v>
      </c>
      <c r="C233" s="145" t="s">
        <v>950</v>
      </c>
      <c r="D233" s="146" t="s">
        <v>951</v>
      </c>
    </row>
    <row r="234" s="129" customFormat="1" ht="48.6" customHeight="1" spans="1:4">
      <c r="A234" s="143" t="s">
        <v>952</v>
      </c>
      <c r="B234" s="145" t="s">
        <v>953</v>
      </c>
      <c r="C234" s="145" t="s">
        <v>954</v>
      </c>
      <c r="D234" s="146" t="s">
        <v>955</v>
      </c>
    </row>
    <row r="235" s="129" customFormat="1" ht="48.6" customHeight="1" spans="1:4">
      <c r="A235" s="143"/>
      <c r="B235" s="145"/>
      <c r="C235" s="145"/>
      <c r="D235" s="146" t="s">
        <v>956</v>
      </c>
    </row>
    <row r="236" s="129" customFormat="1" ht="48.6" customHeight="1" spans="1:4">
      <c r="A236" s="143"/>
      <c r="B236" s="145"/>
      <c r="C236" s="145"/>
      <c r="D236" s="146" t="s">
        <v>957</v>
      </c>
    </row>
    <row r="237" s="129" customFormat="1" ht="73.2" customHeight="1" spans="1:4">
      <c r="A237" s="174" t="s">
        <v>958</v>
      </c>
      <c r="B237" s="151" t="s">
        <v>959</v>
      </c>
      <c r="C237" s="151" t="s">
        <v>960</v>
      </c>
      <c r="D237" s="146" t="s">
        <v>961</v>
      </c>
    </row>
    <row r="238" s="129" customFormat="1" ht="90" customHeight="1" spans="1:4">
      <c r="A238" s="175"/>
      <c r="B238" s="154"/>
      <c r="C238" s="154"/>
      <c r="D238" s="146" t="s">
        <v>962</v>
      </c>
    </row>
    <row r="239" s="129" customFormat="1" ht="68" customHeight="1" spans="1:4">
      <c r="A239" s="175"/>
      <c r="B239" s="154"/>
      <c r="C239" s="154"/>
      <c r="D239" s="146" t="s">
        <v>963</v>
      </c>
    </row>
    <row r="240" s="129" customFormat="1" ht="73.2" customHeight="1" spans="1:4">
      <c r="A240" s="175"/>
      <c r="B240" s="154"/>
      <c r="C240" s="154"/>
      <c r="D240" s="146" t="s">
        <v>964</v>
      </c>
    </row>
    <row r="241" s="129" customFormat="1" ht="73.2" customHeight="1" spans="1:4">
      <c r="A241" s="176"/>
      <c r="B241" s="157"/>
      <c r="C241" s="157"/>
      <c r="D241" s="146" t="s">
        <v>965</v>
      </c>
    </row>
    <row r="242" s="129" customFormat="1" ht="73.2" customHeight="1" spans="1:4">
      <c r="A242" s="176"/>
      <c r="B242" s="147" t="s">
        <v>580</v>
      </c>
      <c r="C242" s="147" t="s">
        <v>966</v>
      </c>
      <c r="D242" s="146" t="s">
        <v>967</v>
      </c>
    </row>
    <row r="243" s="129" customFormat="1" ht="88" customHeight="1" spans="1:4">
      <c r="A243" s="143" t="s">
        <v>968</v>
      </c>
      <c r="B243" s="147" t="s">
        <v>969</v>
      </c>
      <c r="C243" s="147" t="s">
        <v>970</v>
      </c>
      <c r="D243" s="146" t="s">
        <v>971</v>
      </c>
    </row>
    <row r="244" s="129" customFormat="1" ht="88" customHeight="1" spans="1:4">
      <c r="A244" s="143"/>
      <c r="B244" s="147"/>
      <c r="C244" s="147"/>
      <c r="D244" s="146" t="s">
        <v>972</v>
      </c>
    </row>
    <row r="245" s="129" customFormat="1" ht="91" customHeight="1" spans="1:4">
      <c r="A245" s="143" t="s">
        <v>973</v>
      </c>
      <c r="B245" s="145" t="s">
        <v>518</v>
      </c>
      <c r="C245" s="145" t="s">
        <v>974</v>
      </c>
      <c r="D245" s="146" t="s">
        <v>975</v>
      </c>
    </row>
    <row r="246" s="129" customFormat="1" ht="78" customHeight="1" spans="1:4">
      <c r="A246" s="143" t="s">
        <v>976</v>
      </c>
      <c r="B246" s="145" t="s">
        <v>977</v>
      </c>
      <c r="C246" s="147" t="s">
        <v>978</v>
      </c>
      <c r="D246" s="146" t="s">
        <v>972</v>
      </c>
    </row>
    <row r="247" s="129" customFormat="1" ht="78" customHeight="1" spans="1:4">
      <c r="A247" s="143"/>
      <c r="B247" s="145"/>
      <c r="C247" s="147"/>
      <c r="D247" s="146" t="s">
        <v>979</v>
      </c>
    </row>
    <row r="248" s="129" customFormat="1" ht="133.8" customHeight="1" spans="1:4">
      <c r="A248" s="143" t="s">
        <v>980</v>
      </c>
      <c r="B248" s="144">
        <v>0.01</v>
      </c>
      <c r="C248" s="145" t="s">
        <v>981</v>
      </c>
      <c r="D248" s="146" t="s">
        <v>982</v>
      </c>
    </row>
    <row r="249" s="129" customFormat="1" ht="62.4" spans="1:4">
      <c r="A249" s="143" t="s">
        <v>983</v>
      </c>
      <c r="B249" s="144">
        <v>0.5</v>
      </c>
      <c r="C249" s="145" t="s">
        <v>984</v>
      </c>
      <c r="D249" s="146" t="s">
        <v>985</v>
      </c>
    </row>
    <row r="250" s="129" customFormat="1" ht="69" customHeight="1" spans="1:4">
      <c r="A250" s="143" t="s">
        <v>986</v>
      </c>
      <c r="B250" s="145" t="s">
        <v>987</v>
      </c>
      <c r="C250" s="151" t="s">
        <v>988</v>
      </c>
      <c r="D250" s="146" t="s">
        <v>989</v>
      </c>
    </row>
    <row r="251" s="129" customFormat="1" ht="53" customHeight="1" spans="1:4">
      <c r="A251" s="143"/>
      <c r="B251" s="145"/>
      <c r="C251" s="157"/>
      <c r="D251" s="146" t="s">
        <v>990</v>
      </c>
    </row>
    <row r="252" s="129" customFormat="1" ht="77" customHeight="1" spans="1:4">
      <c r="A252" s="149" t="s">
        <v>991</v>
      </c>
      <c r="B252" s="145"/>
      <c r="C252" s="154" t="s">
        <v>992</v>
      </c>
      <c r="D252" s="146" t="s">
        <v>993</v>
      </c>
    </row>
    <row r="253" s="129" customFormat="1" ht="93" customHeight="1" spans="1:4">
      <c r="A253" s="155"/>
      <c r="B253" s="145"/>
      <c r="C253" s="157"/>
      <c r="D253" s="146" t="s">
        <v>994</v>
      </c>
    </row>
    <row r="254" s="129" customFormat="1" ht="44" customHeight="1" spans="1:4">
      <c r="A254" s="152" t="s">
        <v>995</v>
      </c>
      <c r="B254" s="150">
        <v>0.03</v>
      </c>
      <c r="C254" s="154" t="s">
        <v>996</v>
      </c>
      <c r="D254" s="146" t="s">
        <v>997</v>
      </c>
    </row>
    <row r="255" s="129" customFormat="1" ht="45" customHeight="1" spans="1:4">
      <c r="A255" s="152"/>
      <c r="B255" s="154"/>
      <c r="C255" s="154"/>
      <c r="D255" s="146" t="s">
        <v>998</v>
      </c>
    </row>
    <row r="256" s="129" customFormat="1" ht="60" customHeight="1" spans="1:4">
      <c r="A256" s="152"/>
      <c r="B256" s="154"/>
      <c r="C256" s="154"/>
      <c r="D256" s="146" t="s">
        <v>999</v>
      </c>
    </row>
    <row r="257" s="129" customFormat="1" ht="60" customHeight="1" spans="1:4">
      <c r="A257" s="152"/>
      <c r="B257" s="154"/>
      <c r="C257" s="154"/>
      <c r="D257" s="146" t="s">
        <v>1000</v>
      </c>
    </row>
    <row r="258" s="129" customFormat="1" ht="93" customHeight="1" spans="1:4">
      <c r="A258" s="155"/>
      <c r="B258" s="157"/>
      <c r="C258" s="157"/>
      <c r="D258" s="146" t="s">
        <v>1001</v>
      </c>
    </row>
    <row r="259" s="129" customFormat="1" ht="51" customHeight="1" spans="1:4">
      <c r="A259" s="152" t="s">
        <v>1002</v>
      </c>
      <c r="B259" s="154" t="s">
        <v>1003</v>
      </c>
      <c r="C259" s="154" t="s">
        <v>1004</v>
      </c>
      <c r="D259" s="146" t="s">
        <v>1005</v>
      </c>
    </row>
    <row r="260" s="129" customFormat="1" ht="41" customHeight="1" spans="1:4">
      <c r="A260" s="152"/>
      <c r="B260" s="154"/>
      <c r="C260" s="154"/>
      <c r="D260" s="146" t="s">
        <v>1006</v>
      </c>
    </row>
    <row r="261" s="129" customFormat="1" ht="39" customHeight="1" spans="1:4">
      <c r="A261" s="155"/>
      <c r="B261" s="157"/>
      <c r="C261" s="157"/>
      <c r="D261" s="146" t="s">
        <v>1007</v>
      </c>
    </row>
    <row r="262" s="129" customFormat="1" ht="39" customHeight="1" spans="1:4">
      <c r="A262" s="152" t="s">
        <v>1008</v>
      </c>
      <c r="B262" s="154" t="s">
        <v>1003</v>
      </c>
      <c r="C262" s="154" t="s">
        <v>1009</v>
      </c>
      <c r="D262" s="146" t="s">
        <v>1010</v>
      </c>
    </row>
    <row r="263" s="129" customFormat="1" ht="39" customHeight="1" spans="1:4">
      <c r="A263" s="152"/>
      <c r="B263" s="154"/>
      <c r="C263" s="154"/>
      <c r="D263" s="146" t="s">
        <v>1011</v>
      </c>
    </row>
    <row r="264" s="129" customFormat="1" ht="39" customHeight="1" spans="1:4">
      <c r="A264" s="155"/>
      <c r="B264" s="157"/>
      <c r="C264" s="157"/>
      <c r="D264" s="146" t="s">
        <v>1000</v>
      </c>
    </row>
    <row r="265" s="129" customFormat="1" ht="39" customHeight="1" spans="1:4">
      <c r="A265" s="139" t="s">
        <v>1012</v>
      </c>
      <c r="B265" s="139" t="s">
        <v>1013</v>
      </c>
      <c r="C265" s="159" t="s">
        <v>1014</v>
      </c>
      <c r="D265" s="146" t="s">
        <v>1015</v>
      </c>
    </row>
    <row r="266" s="129" customFormat="1" ht="39" customHeight="1" spans="1:4">
      <c r="A266" s="139"/>
      <c r="B266" s="139"/>
      <c r="C266" s="160"/>
      <c r="D266" s="146" t="s">
        <v>1016</v>
      </c>
    </row>
    <row r="267" s="129" customFormat="1" ht="39" customHeight="1" spans="1:4">
      <c r="A267" s="164" t="s">
        <v>1017</v>
      </c>
      <c r="B267" s="164" t="s">
        <v>518</v>
      </c>
      <c r="C267" s="164" t="s">
        <v>1018</v>
      </c>
      <c r="D267" s="146" t="s">
        <v>1019</v>
      </c>
    </row>
    <row r="268" s="129" customFormat="1" ht="39" customHeight="1" spans="1:4">
      <c r="A268" s="159"/>
      <c r="B268" s="159"/>
      <c r="C268" s="159"/>
      <c r="D268" s="146" t="s">
        <v>1020</v>
      </c>
    </row>
    <row r="269" s="129" customFormat="1" ht="39" customHeight="1" spans="1:4">
      <c r="A269" s="159"/>
      <c r="B269" s="159"/>
      <c r="C269" s="159"/>
      <c r="D269" s="146" t="s">
        <v>1016</v>
      </c>
    </row>
    <row r="270" s="129" customFormat="1" ht="39" customHeight="1" spans="1:4">
      <c r="A270" s="160"/>
      <c r="B270" s="160"/>
      <c r="C270" s="160"/>
      <c r="D270" s="146" t="s">
        <v>1021</v>
      </c>
    </row>
    <row r="271" s="129" customFormat="1" ht="39" customHeight="1" spans="1:4">
      <c r="A271" s="164" t="s">
        <v>1022</v>
      </c>
      <c r="B271" s="164" t="s">
        <v>518</v>
      </c>
      <c r="C271" s="164" t="s">
        <v>1023</v>
      </c>
      <c r="D271" s="146" t="s">
        <v>1015</v>
      </c>
    </row>
    <row r="272" s="129" customFormat="1" ht="39" customHeight="1" spans="1:4">
      <c r="A272" s="159"/>
      <c r="B272" s="159"/>
      <c r="C272" s="159"/>
      <c r="D272" s="146" t="s">
        <v>1024</v>
      </c>
    </row>
    <row r="273" s="129" customFormat="1" ht="39" customHeight="1" spans="1:4">
      <c r="A273" s="159"/>
      <c r="B273" s="159"/>
      <c r="C273" s="159"/>
      <c r="D273" s="146" t="s">
        <v>1025</v>
      </c>
    </row>
    <row r="274" s="129" customFormat="1" ht="39" customHeight="1" spans="1:4">
      <c r="A274" s="164" t="s">
        <v>1026</v>
      </c>
      <c r="B274" s="164" t="s">
        <v>518</v>
      </c>
      <c r="C274" s="164" t="s">
        <v>1027</v>
      </c>
      <c r="D274" s="146" t="s">
        <v>1028</v>
      </c>
    </row>
    <row r="275" s="129" customFormat="1" ht="39" customHeight="1" spans="1:4">
      <c r="A275" s="159"/>
      <c r="B275" s="159"/>
      <c r="C275" s="159"/>
      <c r="D275" s="146" t="s">
        <v>1029</v>
      </c>
    </row>
    <row r="276" s="129" customFormat="1" ht="39" customHeight="1" spans="1:4">
      <c r="A276" s="159"/>
      <c r="B276" s="159"/>
      <c r="C276" s="159"/>
      <c r="D276" s="146" t="s">
        <v>1030</v>
      </c>
    </row>
    <row r="277" s="129" customFormat="1" ht="39" customHeight="1" spans="1:4">
      <c r="A277" s="177" t="s">
        <v>1031</v>
      </c>
      <c r="B277" s="178" t="s">
        <v>518</v>
      </c>
      <c r="C277" s="177" t="s">
        <v>1032</v>
      </c>
      <c r="D277" s="146" t="s">
        <v>1033</v>
      </c>
    </row>
    <row r="278" s="129" customFormat="1" ht="39" customHeight="1" spans="1:4">
      <c r="A278" s="139" t="s">
        <v>1034</v>
      </c>
      <c r="B278" s="139" t="s">
        <v>518</v>
      </c>
      <c r="C278" s="139" t="s">
        <v>1035</v>
      </c>
      <c r="D278" s="146" t="s">
        <v>1036</v>
      </c>
    </row>
    <row r="279" s="129" customFormat="1" ht="39" customHeight="1" spans="1:4">
      <c r="A279" s="139" t="s">
        <v>1034</v>
      </c>
      <c r="B279" s="139" t="s">
        <v>518</v>
      </c>
      <c r="C279" s="139" t="s">
        <v>1037</v>
      </c>
      <c r="D279" s="146" t="s">
        <v>1038</v>
      </c>
    </row>
    <row r="280" s="129" customFormat="1" ht="39" customHeight="1" spans="1:4">
      <c r="A280" s="139" t="s">
        <v>1034</v>
      </c>
      <c r="B280" s="139" t="s">
        <v>518</v>
      </c>
      <c r="C280" s="139" t="s">
        <v>1037</v>
      </c>
      <c r="D280" s="177" t="s">
        <v>1039</v>
      </c>
    </row>
    <row r="281" s="129" customFormat="1" ht="39" customHeight="1" spans="1:4">
      <c r="A281" s="177" t="s">
        <v>1040</v>
      </c>
      <c r="B281" s="177" t="s">
        <v>518</v>
      </c>
      <c r="C281" s="177" t="s">
        <v>1041</v>
      </c>
      <c r="D281" s="146" t="s">
        <v>1042</v>
      </c>
    </row>
    <row r="282" s="129" customFormat="1" ht="39" customHeight="1" spans="1:4">
      <c r="A282" s="177"/>
      <c r="B282" s="177"/>
      <c r="C282" s="177"/>
      <c r="D282" s="146" t="s">
        <v>1043</v>
      </c>
    </row>
    <row r="283" s="129" customFormat="1" ht="39" customHeight="1" spans="1:4">
      <c r="A283" s="177"/>
      <c r="B283" s="177"/>
      <c r="C283" s="177"/>
      <c r="D283" s="146" t="s">
        <v>1044</v>
      </c>
    </row>
    <row r="284" s="129" customFormat="1" ht="39" customHeight="1" spans="1:4">
      <c r="A284" s="177"/>
      <c r="B284" s="177"/>
      <c r="C284" s="177"/>
      <c r="D284" s="146" t="s">
        <v>1045</v>
      </c>
    </row>
    <row r="285" s="129" customFormat="1" ht="39" customHeight="1" spans="1:4">
      <c r="A285" s="177" t="s">
        <v>1046</v>
      </c>
      <c r="B285" s="177" t="s">
        <v>518</v>
      </c>
      <c r="C285" s="177" t="s">
        <v>1047</v>
      </c>
      <c r="D285" s="146" t="s">
        <v>1048</v>
      </c>
    </row>
    <row r="286" s="129" customFormat="1" ht="39" customHeight="1" spans="1:4">
      <c r="A286" s="177"/>
      <c r="B286" s="177"/>
      <c r="C286" s="177"/>
      <c r="D286" s="146" t="s">
        <v>1049</v>
      </c>
    </row>
    <row r="287" s="129" customFormat="1" ht="39" customHeight="1" spans="1:4">
      <c r="A287" s="177"/>
      <c r="B287" s="177"/>
      <c r="C287" s="177"/>
      <c r="D287" s="146" t="s">
        <v>1050</v>
      </c>
    </row>
    <row r="288" s="129" customFormat="1" ht="39" customHeight="1" spans="1:4">
      <c r="A288" s="179" t="s">
        <v>1051</v>
      </c>
      <c r="B288" s="179" t="s">
        <v>518</v>
      </c>
      <c r="C288" s="180" t="s">
        <v>1052</v>
      </c>
      <c r="D288" s="146" t="s">
        <v>1053</v>
      </c>
    </row>
    <row r="289" s="129" customFormat="1" ht="39" customHeight="1" spans="1:4">
      <c r="A289" s="181"/>
      <c r="B289" s="181"/>
      <c r="C289" s="182"/>
      <c r="D289" s="146" t="s">
        <v>1054</v>
      </c>
    </row>
    <row r="290" s="129" customFormat="1" ht="39" customHeight="1" spans="1:4">
      <c r="A290" s="183"/>
      <c r="B290" s="183"/>
      <c r="C290" s="184"/>
      <c r="D290" s="146" t="s">
        <v>1055</v>
      </c>
    </row>
    <row r="291" s="129" customFormat="1" ht="51" customHeight="1" spans="1:4">
      <c r="A291" s="183" t="s">
        <v>1056</v>
      </c>
      <c r="B291" s="183" t="s">
        <v>518</v>
      </c>
      <c r="C291" s="184" t="s">
        <v>1057</v>
      </c>
      <c r="D291" s="146" t="s">
        <v>1058</v>
      </c>
    </row>
    <row r="292" s="129" customFormat="1" ht="45" customHeight="1" spans="1:4">
      <c r="A292" s="179" t="s">
        <v>1059</v>
      </c>
      <c r="B292" s="179" t="s">
        <v>518</v>
      </c>
      <c r="C292" s="180" t="s">
        <v>1060</v>
      </c>
      <c r="D292" s="146" t="s">
        <v>1061</v>
      </c>
    </row>
    <row r="293" s="129" customFormat="1" ht="45" customHeight="1" spans="1:4">
      <c r="A293" s="183"/>
      <c r="B293" s="183"/>
      <c r="C293" s="184"/>
      <c r="D293" s="146" t="s">
        <v>1062</v>
      </c>
    </row>
    <row r="294" s="129" customFormat="1" ht="45" customHeight="1" spans="1:4">
      <c r="A294" s="180" t="s">
        <v>1063</v>
      </c>
      <c r="B294" s="180" t="s">
        <v>518</v>
      </c>
      <c r="C294" s="180" t="s">
        <v>1064</v>
      </c>
      <c r="D294" s="146" t="s">
        <v>1065</v>
      </c>
    </row>
    <row r="295" s="129" customFormat="1" ht="45" customHeight="1" spans="1:4">
      <c r="A295" s="184"/>
      <c r="B295" s="184"/>
      <c r="C295" s="184"/>
      <c r="D295" s="146" t="s">
        <v>1066</v>
      </c>
    </row>
    <row r="296" s="129" customFormat="1" ht="33.7" customHeight="1" spans="1:4">
      <c r="A296" s="143" t="s">
        <v>1067</v>
      </c>
      <c r="B296" s="145" t="s">
        <v>684</v>
      </c>
      <c r="C296" s="145" t="s">
        <v>1068</v>
      </c>
      <c r="D296" s="146" t="s">
        <v>1069</v>
      </c>
    </row>
    <row r="297" s="129" customFormat="1" ht="67.8" customHeight="1" spans="1:4">
      <c r="A297" s="143" t="s">
        <v>1070</v>
      </c>
      <c r="B297" s="145" t="s">
        <v>1071</v>
      </c>
      <c r="C297" s="145" t="s">
        <v>1072</v>
      </c>
      <c r="D297" s="146" t="s">
        <v>1073</v>
      </c>
    </row>
    <row r="298" s="129" customFormat="1" ht="46.8" spans="1:4">
      <c r="A298" s="143" t="s">
        <v>1074</v>
      </c>
      <c r="B298" s="145" t="s">
        <v>1075</v>
      </c>
      <c r="C298" s="145" t="s">
        <v>1072</v>
      </c>
      <c r="D298" s="146" t="s">
        <v>1076</v>
      </c>
    </row>
    <row r="299" s="129" customFormat="1" ht="31.2" spans="1:4">
      <c r="A299" s="143" t="s">
        <v>1077</v>
      </c>
      <c r="B299" s="145" t="s">
        <v>1078</v>
      </c>
      <c r="C299" s="145" t="s">
        <v>1079</v>
      </c>
      <c r="D299" s="146" t="s">
        <v>1080</v>
      </c>
    </row>
    <row r="300" s="129" customFormat="1" ht="35.4" customHeight="1" spans="1:4">
      <c r="A300" s="166" t="s">
        <v>1081</v>
      </c>
      <c r="B300" s="145" t="s">
        <v>518</v>
      </c>
      <c r="C300" s="145" t="s">
        <v>1082</v>
      </c>
      <c r="D300" s="146" t="s">
        <v>1083</v>
      </c>
    </row>
    <row r="301" s="129" customFormat="1" ht="132" customHeight="1" spans="1:4">
      <c r="A301" s="166"/>
      <c r="B301" s="145" t="s">
        <v>1084</v>
      </c>
      <c r="C301" s="145" t="s">
        <v>1085</v>
      </c>
      <c r="D301" s="146" t="s">
        <v>1086</v>
      </c>
    </row>
    <row r="302" s="129" customFormat="1" ht="46.8" spans="1:4">
      <c r="A302" s="166"/>
      <c r="B302" s="145" t="s">
        <v>518</v>
      </c>
      <c r="C302" s="145" t="s">
        <v>1087</v>
      </c>
      <c r="D302" s="146" t="s">
        <v>1088</v>
      </c>
    </row>
    <row r="303" s="129" customFormat="1" ht="68" customHeight="1" spans="1:4">
      <c r="A303" s="185" t="s">
        <v>1089</v>
      </c>
      <c r="B303" s="170" t="s">
        <v>623</v>
      </c>
      <c r="C303" s="170" t="s">
        <v>1090</v>
      </c>
      <c r="D303" s="146" t="s">
        <v>1091</v>
      </c>
    </row>
    <row r="304" s="129" customFormat="1" ht="42" customHeight="1" spans="1:4">
      <c r="A304" s="139" t="s">
        <v>1092</v>
      </c>
      <c r="B304" s="139" t="s">
        <v>1093</v>
      </c>
      <c r="C304" s="139" t="s">
        <v>1094</v>
      </c>
      <c r="D304" s="140" t="s">
        <v>1095</v>
      </c>
    </row>
    <row r="305" s="129" customFormat="1" ht="42" customHeight="1" spans="1:4">
      <c r="A305" s="139"/>
      <c r="B305" s="139"/>
      <c r="C305" s="139"/>
      <c r="D305" s="140" t="s">
        <v>1096</v>
      </c>
    </row>
    <row r="306" s="129" customFormat="1" ht="68" customHeight="1" spans="1:4">
      <c r="A306" s="186" t="s">
        <v>1097</v>
      </c>
      <c r="B306" s="160"/>
      <c r="C306" s="170" t="s">
        <v>1098</v>
      </c>
      <c r="D306" s="146" t="s">
        <v>1099</v>
      </c>
    </row>
    <row r="307" s="129" customFormat="1" ht="15.6" spans="1:4">
      <c r="A307" s="187" t="s">
        <v>1100</v>
      </c>
      <c r="B307" s="188"/>
      <c r="C307" s="188"/>
      <c r="D307" s="189"/>
    </row>
    <row r="308" s="129" customFormat="1" ht="15.6" spans="1:4">
      <c r="A308" s="190" t="s">
        <v>1101</v>
      </c>
      <c r="B308" s="191"/>
      <c r="C308" s="191"/>
      <c r="D308" s="189"/>
    </row>
  </sheetData>
  <sheetProtection formatCells="0" insertHyperlinks="0" autoFilter="0"/>
  <autoFilter ref="A4:D308">
    <extLst/>
  </autoFilter>
  <mergeCells count="224">
    <mergeCell ref="A1:D1"/>
    <mergeCell ref="A2:D2"/>
    <mergeCell ref="A3:C3"/>
    <mergeCell ref="A306:B306"/>
    <mergeCell ref="A307:C307"/>
    <mergeCell ref="A308:C308"/>
    <mergeCell ref="A5:A6"/>
    <mergeCell ref="A7:A8"/>
    <mergeCell ref="A12:A18"/>
    <mergeCell ref="A19:A20"/>
    <mergeCell ref="A22:A23"/>
    <mergeCell ref="A24:A26"/>
    <mergeCell ref="A27:A32"/>
    <mergeCell ref="A33:A37"/>
    <mergeCell ref="A38:A40"/>
    <mergeCell ref="A41:A45"/>
    <mergeCell ref="A46:A50"/>
    <mergeCell ref="A51:A58"/>
    <mergeCell ref="A59:A64"/>
    <mergeCell ref="A65:A66"/>
    <mergeCell ref="A67:A68"/>
    <mergeCell ref="A69:A70"/>
    <mergeCell ref="A73:A74"/>
    <mergeCell ref="A75:A80"/>
    <mergeCell ref="A81:A83"/>
    <mergeCell ref="A85:A91"/>
    <mergeCell ref="A95:A96"/>
    <mergeCell ref="A100:A101"/>
    <mergeCell ref="A104:A105"/>
    <mergeCell ref="A116:A117"/>
    <mergeCell ref="A118:A120"/>
    <mergeCell ref="A121:A122"/>
    <mergeCell ref="A123:A124"/>
    <mergeCell ref="A127:A130"/>
    <mergeCell ref="A131:A133"/>
    <mergeCell ref="A134:A140"/>
    <mergeCell ref="A141:A142"/>
    <mergeCell ref="A143:A144"/>
    <mergeCell ref="A147:A148"/>
    <mergeCell ref="A150:A154"/>
    <mergeCell ref="A155:A156"/>
    <mergeCell ref="A158:A160"/>
    <mergeCell ref="A162:A164"/>
    <mergeCell ref="A165:A170"/>
    <mergeCell ref="A171:A176"/>
    <mergeCell ref="A177:A178"/>
    <mergeCell ref="A180:A181"/>
    <mergeCell ref="A183:A186"/>
    <mergeCell ref="A187:A188"/>
    <mergeCell ref="A189:A190"/>
    <mergeCell ref="A192:A193"/>
    <mergeCell ref="A194:A197"/>
    <mergeCell ref="A198:A203"/>
    <mergeCell ref="A207:A213"/>
    <mergeCell ref="A215:A216"/>
    <mergeCell ref="A217:A222"/>
    <mergeCell ref="A223:A224"/>
    <mergeCell ref="A227:A228"/>
    <mergeCell ref="A234:A236"/>
    <mergeCell ref="A237:A242"/>
    <mergeCell ref="A243:A244"/>
    <mergeCell ref="A246:A247"/>
    <mergeCell ref="A250:A251"/>
    <mergeCell ref="A252:A253"/>
    <mergeCell ref="A254:A258"/>
    <mergeCell ref="A259:A261"/>
    <mergeCell ref="A262:A264"/>
    <mergeCell ref="A265:A266"/>
    <mergeCell ref="A267:A270"/>
    <mergeCell ref="A271:A273"/>
    <mergeCell ref="A274:A276"/>
    <mergeCell ref="A278:A280"/>
    <mergeCell ref="A281:A284"/>
    <mergeCell ref="A285:A287"/>
    <mergeCell ref="A288:A290"/>
    <mergeCell ref="A292:A293"/>
    <mergeCell ref="A294:A295"/>
    <mergeCell ref="A300:A302"/>
    <mergeCell ref="A304:A305"/>
    <mergeCell ref="B5:B6"/>
    <mergeCell ref="B7:B8"/>
    <mergeCell ref="B12:B15"/>
    <mergeCell ref="B16:B18"/>
    <mergeCell ref="B19:B20"/>
    <mergeCell ref="B22:B23"/>
    <mergeCell ref="B24:B26"/>
    <mergeCell ref="B27:B32"/>
    <mergeCell ref="B33:B37"/>
    <mergeCell ref="B38:B40"/>
    <mergeCell ref="B41:B45"/>
    <mergeCell ref="B46:B47"/>
    <mergeCell ref="B51:B58"/>
    <mergeCell ref="B59:B64"/>
    <mergeCell ref="B65:B66"/>
    <mergeCell ref="B67:B70"/>
    <mergeCell ref="B75:B76"/>
    <mergeCell ref="B77:B79"/>
    <mergeCell ref="B81:B83"/>
    <mergeCell ref="B85:B86"/>
    <mergeCell ref="B87:B90"/>
    <mergeCell ref="B100:B101"/>
    <mergeCell ref="B104:B105"/>
    <mergeCell ref="B116:B117"/>
    <mergeCell ref="B119:B120"/>
    <mergeCell ref="B123:B124"/>
    <mergeCell ref="B127:B130"/>
    <mergeCell ref="B132:B133"/>
    <mergeCell ref="B134:B140"/>
    <mergeCell ref="B141:B142"/>
    <mergeCell ref="B143:B144"/>
    <mergeCell ref="B147:B148"/>
    <mergeCell ref="B150:B154"/>
    <mergeCell ref="B155:B156"/>
    <mergeCell ref="B158:B160"/>
    <mergeCell ref="B162:B164"/>
    <mergeCell ref="B165:B166"/>
    <mergeCell ref="B168:B169"/>
    <mergeCell ref="B171:B176"/>
    <mergeCell ref="B180:B181"/>
    <mergeCell ref="B183:B186"/>
    <mergeCell ref="B187:B188"/>
    <mergeCell ref="B189:B190"/>
    <mergeCell ref="B192:B193"/>
    <mergeCell ref="B194:B197"/>
    <mergeCell ref="B198:B203"/>
    <mergeCell ref="B207:B213"/>
    <mergeCell ref="B215:B216"/>
    <mergeCell ref="B234:B236"/>
    <mergeCell ref="B237:B241"/>
    <mergeCell ref="B243:B244"/>
    <mergeCell ref="B246:B247"/>
    <mergeCell ref="B250:B253"/>
    <mergeCell ref="B254:B258"/>
    <mergeCell ref="B259:B261"/>
    <mergeCell ref="B262:B264"/>
    <mergeCell ref="B265:B266"/>
    <mergeCell ref="B267:B270"/>
    <mergeCell ref="B271:B273"/>
    <mergeCell ref="B274:B276"/>
    <mergeCell ref="B278:B280"/>
    <mergeCell ref="B281:B284"/>
    <mergeCell ref="B285:B287"/>
    <mergeCell ref="B288:B290"/>
    <mergeCell ref="B292:B293"/>
    <mergeCell ref="B294:B295"/>
    <mergeCell ref="B304:B305"/>
    <mergeCell ref="C5:C6"/>
    <mergeCell ref="C7:C8"/>
    <mergeCell ref="C12:C15"/>
    <mergeCell ref="C16:C18"/>
    <mergeCell ref="C19:C20"/>
    <mergeCell ref="C22:C23"/>
    <mergeCell ref="C24:C26"/>
    <mergeCell ref="C27:C32"/>
    <mergeCell ref="C33:C37"/>
    <mergeCell ref="C38:C40"/>
    <mergeCell ref="C41:C45"/>
    <mergeCell ref="C46:C47"/>
    <mergeCell ref="C51:C58"/>
    <mergeCell ref="C59:C64"/>
    <mergeCell ref="C65:C66"/>
    <mergeCell ref="C67:C68"/>
    <mergeCell ref="C69:C70"/>
    <mergeCell ref="C75:C76"/>
    <mergeCell ref="C77:C79"/>
    <mergeCell ref="C81:C83"/>
    <mergeCell ref="C85:C86"/>
    <mergeCell ref="C87:C90"/>
    <mergeCell ref="C100:C101"/>
    <mergeCell ref="C104:C105"/>
    <mergeCell ref="C116:C117"/>
    <mergeCell ref="C119:C120"/>
    <mergeCell ref="C123:C124"/>
    <mergeCell ref="C127:C130"/>
    <mergeCell ref="C134:C138"/>
    <mergeCell ref="C141:C144"/>
    <mergeCell ref="C145:C146"/>
    <mergeCell ref="C147:C148"/>
    <mergeCell ref="C150:C154"/>
    <mergeCell ref="C155:C156"/>
    <mergeCell ref="C158:C160"/>
    <mergeCell ref="C162:C164"/>
    <mergeCell ref="C165:C166"/>
    <mergeCell ref="C168:C169"/>
    <mergeCell ref="C171:C172"/>
    <mergeCell ref="C173:C174"/>
    <mergeCell ref="C175:C176"/>
    <mergeCell ref="C180:C181"/>
    <mergeCell ref="C183:C186"/>
    <mergeCell ref="C187:C188"/>
    <mergeCell ref="C189:C190"/>
    <mergeCell ref="C192:C193"/>
    <mergeCell ref="C194:C197"/>
    <mergeCell ref="C198:C206"/>
    <mergeCell ref="C207:C213"/>
    <mergeCell ref="C215:C216"/>
    <mergeCell ref="C234:C236"/>
    <mergeCell ref="C237:C241"/>
    <mergeCell ref="C243:C244"/>
    <mergeCell ref="C246:C247"/>
    <mergeCell ref="C250:C251"/>
    <mergeCell ref="C252:C253"/>
    <mergeCell ref="C254:C258"/>
    <mergeCell ref="C259:C261"/>
    <mergeCell ref="C262:C264"/>
    <mergeCell ref="C265:C266"/>
    <mergeCell ref="C267:C270"/>
    <mergeCell ref="C271:C273"/>
    <mergeCell ref="C274:C276"/>
    <mergeCell ref="C278:C280"/>
    <mergeCell ref="C281:C284"/>
    <mergeCell ref="C285:C287"/>
    <mergeCell ref="C288:C290"/>
    <mergeCell ref="C292:C293"/>
    <mergeCell ref="C294:C295"/>
    <mergeCell ref="C304:C305"/>
    <mergeCell ref="D46:D47"/>
    <mergeCell ref="D48:D50"/>
    <mergeCell ref="D95:D96"/>
    <mergeCell ref="D121:D122"/>
    <mergeCell ref="D145:D146"/>
    <mergeCell ref="D223:D224"/>
    <mergeCell ref="D225:D230"/>
    <mergeCell ref="D231:D232"/>
  </mergeCells>
  <hyperlinks>
    <hyperlink ref="D5" r:id="rId1" display="《国家税务总局关于企业所得税若干问题的公告》（国家税务总局公告2011年第34号）第六条&#10;"/>
    <hyperlink ref="D9" r:id="rId2" display="《中共中央组织部、财政部、国家税务总局关于非公有制企业党组织工作经费问题的通知》（组通字〔2014〕42号）"/>
    <hyperlink ref="D10" r:id="rId3" display="《中共中央组织部、财政部、国务院国资委党委、国家税务总局关于国有企业党组织工作经费问题的通知》（组通字〔2017〕38号）&#10;&#10;集体所有制企业参照上述规定执行"/>
    <hyperlink ref="D12" r:id="rId4" display="《企业所得税法实施条例》第34条"/>
    <hyperlink ref="D13" r:id="rId5" display="《国家税务总局关于企业工资薪金及职工福利费扣除问题的通知》（国税函〔2009〕3号）"/>
    <hyperlink ref="D14" r:id="rId6" display="《国家税务总局关于企业工资薪金和职工福利费等支出税前扣除问题的公告》（国家税务总局公告2015年第34号）"/>
    <hyperlink ref="D17" r:id="rId4" display="《企业所得税法实施条例》第96条"/>
    <hyperlink ref="D19" r:id="rId4" display="《企业所得税法实施条例》第34条"/>
    <hyperlink ref="D22" r:id="rId4" display="《企业所得税法实施条例》第40条"/>
    <hyperlink ref="D24" r:id="rId4" display="《企业所得税法实施条例》第42条"/>
    <hyperlink ref="D16" r:id="rId7" display="《企业所得税法》第30条"/>
    <hyperlink ref="D18" r:id="rId8" display="《财政部、国家税务总局关于安置残疾人员就业有关企业所得税优惠政策问题的通知》（财税〔2009〕70号）"/>
    <hyperlink ref="D20" r:id="rId9" display="《国家税务总局关于企业所得税应纳税所得额若干税务处理问题的公告》（国家税务总局公告2012年第15号）第一条"/>
    <hyperlink ref="D21" r:id="rId6" display="《国家税务总局关于企业工资薪金和职工福利费等支出税前扣除问题的公告》（国家税务总局公告2015年第34号）第三条&#10;适用于2014年度及以后年度企业所得税汇算清缴"/>
    <hyperlink ref="D23" r:id="rId5" display="《国家税务总局关于企业工资薪金及职工福利费扣除问题的通知》（国税函〔2009〕3号）"/>
    <hyperlink ref="D26" r:id="rId10" display="《财政部、税务总局关于企业职工教育经费税前扣除政策的通知》（财税〔2018〕51号）（自2018年1月1日起执行）"/>
    <hyperlink ref="D27" r:id="rId11" display="《财政部、国家税务总局关于进一步鼓励软件产业和集成电路产业发展企业所得税政策的通知》（财税〔2012〕27号）（自2011年1月1日起执行）"/>
    <hyperlink ref="D29" r:id="rId12" display="《财政部、国家税务总局关于扶持动漫产业发展有关税收政策问题的通知》（财税〔2009〕65号）"/>
    <hyperlink ref="D35" r:id="rId4" display="《企业所得税法实施条例》第41条"/>
    <hyperlink ref="D38" r:id="rId4" display="《企业所得税法实施条例》第43条"/>
    <hyperlink ref="D42" r:id="rId4" display="《企业所得税法实施条例》第32条"/>
    <hyperlink ref="D46" r:id="rId4" display="《企业所得税法实施条例》第44条&#10;&#10;《国家税务总局关于印发〈房地产开发经营业务企业所得税处理办法〉的通知》（国税发〔2009〕31号）第六条"/>
    <hyperlink ref="D52" r:id="rId4" display="《企业所得税法实施条例》第53条"/>
    <hyperlink ref="D75" r:id="rId4" display="《企业所得税法实施条例》第38条第（二）项"/>
    <hyperlink ref="D78" r:id="rId4" display="《企业所得税法实施条例》第119条"/>
    <hyperlink ref="D85" r:id="rId4" display="《企业所得税法实施条例》第38条"/>
    <hyperlink ref="D88" r:id="rId4" display="《企业所得税法实施条例》第119条"/>
    <hyperlink ref="D92" r:id="rId4" display="《企业所得税法实施条例》第49条"/>
    <hyperlink ref="D101" r:id="rId4" display="《企业所得税法实施条例》第55条"/>
    <hyperlink ref="D103" r:id="rId4" display="《企业所得税法实施条例》第35条"/>
    <hyperlink ref="D104" r:id="rId4" display="《企业所得税法实施条例》第35条"/>
    <hyperlink ref="D106" r:id="rId4" display="《企业所得税法实施条例》第35条"/>
    <hyperlink ref="D191" r:id="rId4" display="《企业所得税法实施条例》第28条"/>
    <hyperlink ref="D296" r:id="rId4" display="《企业所得税法实施条例》第45条"/>
    <hyperlink ref="D111" r:id="rId4" display="《企业所得税法实施条例》第46条"/>
    <hyperlink ref="D108" r:id="rId4" display="《企业所得税法实施条例》第36条"/>
    <hyperlink ref="D112" r:id="rId4" display="《企业所得税法实施条例》第36条"/>
    <hyperlink ref="D121:D122" r:id="rId4" display="《企业所得税法实施条例》第47条"/>
    <hyperlink ref="D113" r:id="rId4" display="《企业所得税法实施条例》第48条"/>
    <hyperlink ref="D114:D115" r:id="rId4" display="《企业所得税法实施条例》第49条"/>
    <hyperlink ref="D117" r:id="rId4" display="《企业所得税法实施条例》第49条"/>
    <hyperlink ref="D119" r:id="rId4" display="《企业所得税法实施条例》第49条"/>
    <hyperlink ref="D156" r:id="rId4" display="《企业所得税法实施条例》第57～60条"/>
    <hyperlink ref="D128" r:id="rId4" display="《企业所得税法实施条例》第57～60条；第98条"/>
    <hyperlink ref="D135" r:id="rId4" display="《企业所得税法实施条例》第57～60条；第98条"/>
    <hyperlink ref="D148" r:id="rId4" display="《企业所得税法实施条例》第57～60条；第98条"/>
    <hyperlink ref="D125" r:id="rId4" display="《企业所得税法实施条例》第62～64条"/>
    <hyperlink ref="D172" r:id="rId4" display="《企业所得税法实施条例》第68条"/>
    <hyperlink ref="D174" r:id="rId4" display="《企业所得税法实施条例》第69条"/>
    <hyperlink ref="D176" r:id="rId4" display="《企业所得税法实施条例》第70条"/>
    <hyperlink ref="D183" r:id="rId4" display="《企业所得税法实施条例》第27条"/>
    <hyperlink ref="D187" r:id="rId4" display="《企业所得税法实施条例》第27条"/>
    <hyperlink ref="D163" r:id="rId4" display="《企业所得税法实施条例》第31条"/>
    <hyperlink ref="D195" r:id="rId4" display="《企业所得税法实施条例》第95条"/>
    <hyperlink ref="D199" r:id="rId4" display="《企业所得税法实施条例》第95条"/>
    <hyperlink ref="D41" r:id="rId7" display="《企业所得税法》第8条"/>
    <hyperlink ref="D51" r:id="rId7" display="《企业所得税法》第9条"/>
    <hyperlink ref="D77" r:id="rId7" display="《企业所得税法》第46条"/>
    <hyperlink ref="D87" r:id="rId7" display="《企业所得税法》第46条"/>
    <hyperlink ref="D97" r:id="rId7" display="《企业所得税法》第10条"/>
    <hyperlink ref="D98" r:id="rId7" display="《企业所得税法》第10条"/>
    <hyperlink ref="D99" r:id="rId7" display="《企业所得税法》第10条"/>
    <hyperlink ref="D100" r:id="rId7" display="《企业所得税法》第10条"/>
    <hyperlink ref="D102" r:id="rId7" display="《企业所得税法》第10条"/>
    <hyperlink ref="D116" r:id="rId7" display="《企业所得税法》第10条第（八）项"/>
    <hyperlink ref="D118" r:id="rId7" display="《企业所得税法》第10条第（八）项"/>
    <hyperlink ref="D155" r:id="rId7" display="《企业所得税法》第11条"/>
    <hyperlink ref="D127" r:id="rId7" display="《企业所得税法》第11条；第32条"/>
    <hyperlink ref="D134" r:id="rId7" display="《企业所得税法》第11条；第32条"/>
    <hyperlink ref="D147" r:id="rId7" display="《企业所得税法》第11条；第32条"/>
    <hyperlink ref="D158" r:id="rId7" display="《企业所得税法》第10条"/>
    <hyperlink ref="D171" r:id="rId7" display="《企业所得税法》第13条"/>
    <hyperlink ref="D173" r:id="rId7" display="《企业所得税法》第13条"/>
    <hyperlink ref="D175" r:id="rId7" display="《企业所得税法》第13条"/>
    <hyperlink ref="D162" r:id="rId7" display="《企业所得税法》第8条、第10条第（二）项"/>
    <hyperlink ref="D194" r:id="rId7" display="《企业所得税法》第30条"/>
    <hyperlink ref="D198" r:id="rId7" display="《企业所得税法》第30条"/>
    <hyperlink ref="D164" r:id="rId4" display="《个人所得税法实施条例》"/>
    <hyperlink ref="D159" r:id="rId4" display="《企业所得税法实施条例》第55条"/>
    <hyperlink ref="D93" r:id="rId4" display="《企业所得税法实施条例》第38条第（一）项"/>
    <hyperlink ref="D28" r:id="rId13" display="《财政部、国家税务总局、国家发展和改革委员会、工业和信息化部关于软件和集成电路产业企业所得税优惠政策有关问题的通知》（财税〔2016〕49号）"/>
    <hyperlink ref="D43" r:id="rId14" display="《财政部、国家税务总局关于企业资产损失税前扣除政策的通知》（财税〔2009〕57号）"/>
    <hyperlink ref="D44" r:id="rId15" display="《关于发布〈企业资产损失所得税税前扣除管理办法〉的公告》（国家税务总局公告2011年第25号）"/>
    <hyperlink ref="D45" r:id="rId16" display="《国家税务总局关于企业所得税资产损失资料留存备查有关事项的公告》（国家税务总局公告2018年第15号）"/>
    <hyperlink ref="D48" r:id="rId17" display="《财政部、国家税务总局关于广告费和业务宣传费支出税前扣除政策的通知》（财税〔2017〕41号）（自2018年1月1日起至2020年12月31日止）&#10;《财政部、税务总局关于广告费和业务宣传费支出税前扣除有关事项的公告》（财政部、税务总局公告2020年第43号，自2021年1月1日起执行至2025年12月31日）"/>
    <hyperlink ref="D53" r:id="rId18" display="《财政部、国家税务总局关于通过公益性群众团体的公益性捐赠税前扣除有关问题的通知》（财税〔2009〕124号）"/>
    <hyperlink ref="D65" r:id="rId19" display="《财政部、税务总局、国务院扶贫办关于企业扶贫捐赠所得税税前扣除政策的公告》（财政部、税务总局、国务院扶贫办公告2019年第49号）（自2019年1月1日起至2022年12月31日止）&#10;"/>
    <hyperlink ref="D54" r:id="rId20" display="《财政部、国家税务总局关于公益性捐赠支出企业所得税税前结转扣除有关政策的通知》（财税〔2018〕15号，自2017年1月1日起执行）"/>
    <hyperlink ref="D55" r:id="rId21" display="《财政部税务总局关于公共租赁住房税收优惠政策的公告》（财政部税务总局公告2019年第61号）[执行期限为2019年1月1日至2020年12月31日；《财政部、税务总局关于延长部分税收优惠政策执行期限的公告》（财政部、税务总局公告2021年第6号）明确，执行期限延长至2023年12月31日]"/>
    <hyperlink ref="D57" r:id="rId22" display="《财政部税务总局民政部关于公益性捐赠税前扣除有关事项的公告》（财政部税务总局民政部公告2020年第27号）"/>
    <hyperlink ref="D50" r:id="rId17"/>
    <hyperlink ref="D47" r:id="rId23"/>
    <hyperlink ref="D40" r:id="rId23" display="《国家税务总局关于印发〈房地产开发经营业务企业所得税处理办法〉的通知》（国税发〔2009〕31号）第六条"/>
    <hyperlink ref="D39" r:id="rId24" display="《国家税务总局关于贯彻落实企业所得税法若干税收问题的通知》（国税函〔2010〕79号）"/>
    <hyperlink ref="D71" r:id="rId25" display="《财政部税务总局海关总署关于北京2022年冬奥会和冬残奥会税收政策的通知》（财税〔2017〕60号）"/>
    <hyperlink ref="D72" r:id="rId26" display="《财政部、税务总局、海关总署关于杭州2022年亚运会和亚残运会税收政策的公告》（财政部税务总局海关总署公告2020年第18号）"/>
    <hyperlink ref="D76" r:id="rId1" display="《国家税务总局关于企业所得税若干问题的公告》（国家税务总局公告2011年第34号）第一条"/>
    <hyperlink ref="D79" r:id="rId27" display="《财政部、国家税务总局关于企业关联方利息支出税前扣除标准有关税收政策问题的通知》（财税〔2008〕121号）"/>
    <hyperlink ref="D90" r:id="rId27" display="《财政部、国家税务总局关于企业关联方利息支出税前扣除标准有关税收政策问题的通知》（财税〔2008〕121号）"/>
    <hyperlink ref="D109" r:id="rId28" display="《国家税务总局关于责任保险费企业所得税税前扣除有关问题的公告》（国家税务总局公告2018年第52号）（自2018年度起执行）"/>
    <hyperlink ref="D110" r:id="rId29" display="《国家税务总局关于企业所得税有关问题的公告》（国家税务总局公告2016年第80号）"/>
    <hyperlink ref="D131" r:id="rId30" display="《财政部、国家税务总局关于进一步完善固定资产加速折旧企业所得税政策的通知》（财税〔2015〕106号）"/>
    <hyperlink ref="D132" r:id="rId31" display="《国家税务总局关于进一步完善固定资产加速折旧企业所得税政策有关问题的公告》（国家税务总局公告2015年第68号）"/>
    <hyperlink ref="D130" r:id="rId32" display="《国家税务总局关于固定资产加速折旧税收政策有关问题的公告》（国家税务总局公告2014年第64号）"/>
    <hyperlink ref="D137" r:id="rId32" display="《关于固定资产加速折旧税收政策有关问题的公告》（国家税务总局公告2014年第64号）"/>
    <hyperlink ref="D138" r:id="rId30" display="《财政部、国家税务总局关于进一步完善固定资产加速折旧企业所得税政策的通知》（财税〔2015〕106号）"/>
    <hyperlink ref="D139" r:id="rId31" display="《国家税务总局关于进一步完善固定资产加速折旧企业所得税政策有关问题的公告》（国家税务总局公告2015年第68号）"/>
    <hyperlink ref="D133" r:id="rId33" display="《财政部、税务总局关于扩大固定资产加速折旧优惠政策适用范围的公告》（财政部、税务总局公告2019年第66号，自2019年1月1日起执行）"/>
    <hyperlink ref="D140" r:id="rId33" display="《财政部、税务总局关于扩大固定资产加速折旧优惠政策适用范围的公告》（财政部、税务总局公告2019年第66号，自2019年1月1日起执行）"/>
    <hyperlink ref="D141" r:id="rId34" display="《财政部、税务总局关于设备、器具扣除有关企业所得税政策的通知》（财税〔2018〕54号）"/>
    <hyperlink ref="D142" r:id="rId35" display="《国家税务总局关于设备、器具扣除有关企业所得税政策执行问题的公告》（国家税务总局公告2018年第46号）（自2018年1月1日起至2020年12月31日）"/>
    <hyperlink ref="D143" r:id="rId36" display="《财政部税务总局关于延长部分税收优惠政策执行期限的公告》（财政部税务总局公告2021年第6号，将上文延续至2023年12月31日）"/>
    <hyperlink ref="D154" r:id="rId37" display="《国家发展改革委办公厅关于做好疫情防控重点保障物资生产企业名单管理有关工作的通知》（发改办财金〔2020〕176号）"/>
    <hyperlink ref="D149" r:id="rId11" display="《财政部、国家税务总局关于进一步鼓励软件产业和集成电路产业发展企业所得税政策的通知》（财税〔2012〕27号）"/>
    <hyperlink ref="D160" r:id="rId38" display="《国家税务总局关于企业所得税应纳税所得额若干问题的公告》（国家税务总局公告2014年第29号）"/>
    <hyperlink ref="D179" r:id="rId9" display="《国家税务总局关于企业所得税应纳税所得额若干税务处理问题的公告》（国家税务总局公告2012年第15号）第五条"/>
    <hyperlink ref="D188" r:id="rId1" display="《国家税务总局关于企业所得税若干问题的公告》（国家税务总局公告2011年第34号）第二条"/>
    <hyperlink ref="D203" r:id="rId39" display="《财政部、税务总局、科技部关于企业委托境外研究开发费用税前加计扣除有关政策问题的通知》（财税〔2018〕64号）（自2018年1月1日起执行）"/>
    <hyperlink ref="D202" r:id="rId40" display="《国家税务总局关于研发费用税前加计扣除归集范围有关问题的公告》（国家税务总局公告2017年第40号）"/>
    <hyperlink ref="D200" r:id="rId41" display="《财政部、国家税务总局、科技部关于完善研究开发费用税前加计扣除政策的通知》（财税〔2015〕119号）"/>
    <hyperlink ref="D225:D230" r:id="rId42" display="《财政部国家税务总局关于证券行业准备金支出企业所得税税前扣除有关政策问题的通知》（财税〔2017〕23号）（自2016年1月1日起至2020年12月31日止）；《财政部税务总局关于延长部分税收优惠政策执行期限的公告》（财政部税务总局公告2021年第6号）明确：准备金企业所得税税前扣除政策到期后继续执行"/>
    <hyperlink ref="D223:D225" r:id="rId42" display="《财政部、国家税务总局关于证券行业准备金支出企业所得税税前扣除有关政策问题的通知》（财税〔2012〕11号）（自2011年1月1日起至2015年12月31日止）"/>
    <hyperlink ref="D237" r:id="rId42" display="《财政部、国家税务总局关于金融企业贷款损失准备金企业所得税税前扣除有关政策的通知》（财税〔2015〕9号）（自2014年1月1日起至2018年12月31日止，金融企业涉农贷款和中小企业贷款损失准备金的税前扣除政策，凡按照财税〔2015〕3号文件的规定执行的，不再适用财税〔2015〕9号文件的规定）"/>
    <hyperlink ref="D238" r:id="rId42" display="《财政部、税务总局关于金融企业贷款损失准备金企业所得税税前扣除有关政策的公告》（财政部、税务总局公告2019年第86号，自2019年1月1日起执行至2023年12月31日。金融企业涉农贷款和中小企业贷款损失准备金的税前扣除政策，凡执行财政部、税务总局公告2019年第85号的规定执行的，不再适用本公告第一条至第四条的规定）；（财政部税务总局公告2021年第6号）明确：准备金企业所得税税前扣除政策到期后继续执行"/>
    <hyperlink ref="D145" r:id="rId43" display="《财政部税务总局关于海南自由贸易港企业所得税优惠政策的通知》（财税〔2020〕31号，自2020年1月1日起执行至2024年12月31日）"/>
    <hyperlink ref="D217" r:id="rId44" display="《财政部、国家税务总局关于企业手续费及佣金支出税前扣除政策的通知》（财税〔2009〕29号）第一条第2目"/>
    <hyperlink ref="D218" r:id="rId44" display="《财政部、国家税务总局关于企业手续费及佣金支出税前扣除政策的通知》（财税〔2009〕29号）第一条第1目（执行至2018年12月31日）"/>
    <hyperlink ref="D219" r:id="rId44" display="《财政部、国家税务总局关于企业手续费及佣金支出税前扣除政策的通知》（财税〔2009〕29号）第一条第1目（执行至2018年12月31日）"/>
    <hyperlink ref="D220" r:id="rId44" display="《财政部、税务总局关于保险企业手续费及佣金支出税前扣除政策的公告》（财政部、税务总局公告2019年第72号，自2019年1月1日起施行）"/>
    <hyperlink ref="D221" r:id="rId44" display="《财政部、国家税务总局关于企业手续费及佣金支出税前扣除政策的通知》（财税〔2009〕29号）第二条"/>
    <hyperlink ref="D222" r:id="rId23" display="《国家税务总局关于印发〈房地产开发经营业务企业所得税处理办法〉的通知》（国税发〔2009〕31号）第二十条"/>
    <hyperlink ref="D246" r:id="rId45" display="《财政部、国家税务总局关于保险公司准备金支出企业所得税税前扣除有关政策问题的通知》（财税〔2016〕114号）（自2016年1月1日起至2020年12月31日止）财政部税务总局公告2021年第6号明确：准备金企业所得税税前扣除政策到期后继续执行"/>
    <hyperlink ref="D236" r:id="rId46" display="《国家税务总局关于金融企业涉农贷款和中小企业贷款损失税前扣除问题的公告》（国家税务总局公告2015年第25号）"/>
    <hyperlink ref="D136" r:id="rId47" display="《财政部、国家税务总局关于完善固定资产加速折旧企业所得税政策的通知》（财税〔2014〕75号）"/>
    <hyperlink ref="D129" r:id="rId48" display="《财政部、国家税务总局关于完善固定资产加速折旧企业所得税政策的通知》（财税〔2014〕75号）"/>
    <hyperlink ref="D15" r:id="rId49" display="《职业学校校企合作促进办法》（教育部、财政部、国家税务总局等部委教职成〔2018〕1号印发）"/>
    <hyperlink ref="D25" r:id="rId49" display="《职业学校校企合作促进办法》（教育部、财政部、国家税务总局等部委教职成〔2018〕1号印发）"/>
    <hyperlink ref="D32" r:id="rId50" display="《国家税务总局关于企业所得税执行中若干税务处理问题的通知》（国税函〔2009〕202号）"/>
    <hyperlink ref="D36" r:id="rId51" display="《国家税务总局关于工会经费企业所得税税前扣除凭据问题的公告》（国家税务总局公告2010年第24号）"/>
    <hyperlink ref="D37" r:id="rId52" display="《关于税务机关代收工会经费企业所得税税前扣除凭据问题的公告》（国家税务总局公告2011年第30号）"/>
    <hyperlink ref="D56" r:id="rId53" display="《财政部、国家税务总局关于公益股权捐赠企业所得税政策问题的通知》（财税〔2016〕45号）（自2016年1月1日起执行）"/>
    <hyperlink ref="D80" r:id="rId54" display="《特别纳税调整实施办法（试行）》（国税发〔2009〕2号）"/>
    <hyperlink ref="D89" r:id="rId54" display="《特别纳税调整实施办法（试行）》（国税发〔2009〕2号）"/>
    <hyperlink ref="D86" r:id="rId55" display="《国家税务总局关于企业向自然人借款的利息支出企业所得税税前扣除问题的通知》（国税函〔2009〕777号）"/>
    <hyperlink ref="D91" r:id="rId55" display="《国家税务总局关于企业向自然人借款的利息支出企业所得税税前扣除问题的通知》（国税函〔2009〕777号）"/>
    <hyperlink ref="D94" r:id="rId56" display="《国家税务总局关于企业投资者投资未到位而发生的利息支出企业所得税前扣除问题的批复》（国税函〔2009〕312号）"/>
    <hyperlink ref="D105" r:id="rId57" display="《国家税务总局关于促进残疾人就业税收优惠政策相关问题的公告》（国家税务总局公告2015年第55号）"/>
    <hyperlink ref="D107" r:id="rId58" display="《财政部、国家税务总局关于补充养老保险费、补充医疗保险费有关企业所得税政策问题的通知》（财税〔2009〕27号）"/>
    <hyperlink ref="D120" r:id="rId59" display="《国家税务总局关于母子公司间提供服务支付费用有关企业所得税处理问题的通知》（国税发〔2008〕86号）"/>
    <hyperlink ref="D161" r:id="rId60" display="《国家税务总局关于企业股权投资损失所得税处理问题的公告》（国家税务总局公告2010年第6号）"/>
    <hyperlink ref="D180" r:id="rId61" display="《财政部、国家发展改革委关于印发〈油价调控风险准备金征收管理办法〉的通知》（财税〔2016〕137号）"/>
    <hyperlink ref="D184" r:id="rId62" display="《国务院关于开征石油特别收益金的决定》（国发〔2016〕13号）"/>
    <hyperlink ref="D196" r:id="rId63" display="《企业研究开发费用税前扣除管理办法（试行）》（国税发〔2008〕116号）"/>
    <hyperlink ref="D197" r:id="rId64" display="《财政部、国家税务总局关于研究开发费用税前加计扣除有关政策问题的通知》（财税〔2013〕70号）"/>
    <hyperlink ref="D201" r:id="rId65" display="《国家税务总局关于企业研究开发费用税前加计扣除政策有关问题的公告》（国家税务总局公告2015年第97号）（自2016年1月1日起执行）"/>
    <hyperlink ref="D204" r:id="rId66" display="《财政部、税务总局、科技部关于提高研究开发费用税前加计扣除比例的通知》（财税〔2018〕99号，执行期限延长至2023年12月31日）"/>
    <hyperlink ref="D214" r:id="rId9" display="《国家税务总局关于企业所得税应纳税所得额若干税务处理问题的公告》（国家税务总局公告2012年第15号）第三条"/>
    <hyperlink ref="D215" r:id="rId9" display="《国家税务总局关于企业所得税应纳税所得额若干税务处理问题的公告》（国家税务总局公告2012年第15号）第四条"/>
    <hyperlink ref="D205" r:id="rId67" display="《财政部、国家税务总局、科技部关于提高科技型中小企业研究开发费用税前加计扣除比例的通知》（财税〔2017〕34号）（自2017年1月1日起至2019年12月31日止）"/>
    <hyperlink ref="D216" r:id="rId68" display="《国家税务总局关于电信企业手续费及佣金支出税前扣除问题的公告》（国家税务总局公告2013年第59号）"/>
    <hyperlink ref="D231" r:id="rId69" display="《财政部、税务总局关于上海国际能源交易中心有关风险准备金和期货投资者保障基金支出企业所得税税前扣除政策问题的通知》（财税〔2019〕32号，自2019年1月1日起至2020年12月31日止执行）；财政部税务总局公告2021年第6号明确：准备金企业所得税税前扣除政策到期后继续执行&#10;上海国际能源交易中心于2018年3月上市交易后提取的符合本通知规定的风险准备金和期货投资者保障基金，可按本通知规定执行"/>
    <hyperlink ref="D240" r:id="rId70" display="《财政部、国家税务总局关于小额贷款公司有关税收政策的通知》（财税〔2017〕48号）第三条（自2017年1月1日至2019年12月31日执行）"/>
    <hyperlink ref="D233" r:id="rId71" display="《财政部、国家税务总局关于银行业金融机构存款保险保费企业所得税税前扣除有关政策问题的通知》（财税〔2016〕106号）（自2015年5月1日起执行）"/>
    <hyperlink ref="D234" r:id="rId72" display="《财政部、国家税务总局关于金融企业涉农贷款和中小企业贷款损失准备金税前扣除有关问题的通知》（财税〔2015〕3号）（自2014年1月1日起至2018年12月31日止）"/>
    <hyperlink ref="D235" r:id="rId73" display="《财政部、税务总局关于金融企业涉农贷款和中小企业贷款损失准备金税前扣除有关政策的通知》（财政部、税务总局公告2019年第85号，自2019年1月1日起执行至2023年12月31日）；（财政部税务总局公告2021年第6号）明确：准备金企业所得税税前扣除政策到期后继续执行"/>
    <hyperlink ref="D247" r:id="rId74" display="《财政部关于印发〈农业保险大灾风险准备金管理办法〉的通知》（财金〔2013〕129号）"/>
    <hyperlink ref="D245" r:id="rId75" display="《财政部、国家税务总局关于保险企业计提准备金有关税收处理问题的通知》（财税〔2015〕115号）"/>
    <hyperlink ref="D248" r:id="rId76" display="《财政部、国家税务总局关于中小企业信用担保机构有关准备金企业所得税税前扣除政策的通知》（财税〔2012〕25号）（自2011年1月1日起至2015年12月31日止）"/>
    <hyperlink ref="D297" r:id="rId77" display="《国家税务总局关于煤矿企业维简费和高危行业企业安全生产费用企业所得税税前扣除问题的公告》（国家税务总局公告2011年第26号）"/>
    <hyperlink ref="D298" r:id="rId78" display="《国家税务总局关于企业维简费支出企业所得税税前扣除问题的公告》（国家税务总局公告2013年第67号）"/>
    <hyperlink ref="D299" r:id="rId79" display="《财政部、国家税务总局关于行政和解金有关税收政策问题的通知》（财税〔2016〕100号）（自2016年1月1日起执行）"/>
    <hyperlink ref="D250" r:id="rId80" display="财政部、国家税务总局、中国残疾人联合会《残疾人就业保障金征收使用管理办法》（财税〔2015〕72号印发）"/>
    <hyperlink ref="D253" r:id="rId81" display="《财政部关于调整残疾人就业保障金征收政策的公告》（财政部公告2019年第98号）自2020年1月1日起残疾人就业保障金征收标准上限，按照当地社会平均工资2倍执行。当地社会平均工资按照所在地城镇非私营单位就业人员平均工资和城镇私营单位就业人员平均工资加权计算。"/>
    <hyperlink ref="D300" r:id="rId82" display="《财政部、税务总局关于石油石化企业办社会支出有关企业所得税政策的通知》（财税〔2019〕59号，执行期限自2019年1月1日至2023年12月31日）"/>
    <hyperlink ref="D251" r:id="rId83" display="《财政部关于取消、调整部分政府性基金有关政策的通知》（财税〔2017〕18号）"/>
    <hyperlink ref="D11" r:id="rId84" display="《关于印发〈职业学校学生实习管理规定〉的通知》（教职成(2021)4号）"/>
    <hyperlink ref="D31" r:id="rId85" display="中华人民共和国工业和信息化部国家发展改革委财政部国家税务总局公告2021年第10号"/>
    <hyperlink ref="D30" r:id="rId85" display="中华人民共和国工业和信息化部国家发展改革委财政部国家税务总局公告2021年第9号"/>
    <hyperlink ref="D33" r:id="rId66" display="《中华人民共和国工会法》第43条"/>
    <hyperlink ref="D34" r:id="rId70" display="《中国工会章程》第36、38条"/>
    <hyperlink ref="D59" r:id="rId86" display="《中华人民共和国公益事业捐赠法》第3条"/>
    <hyperlink ref="D60" r:id="rId87" display="《中华人民共和国慈善法》第3条"/>
    <hyperlink ref="D61" r:id="rId88" display="《企业所得税法》第9条"/>
    <hyperlink ref="D62" r:id="rId89" display="《企业所得税法实施条例》第53条"/>
    <hyperlink ref="D63" r:id="rId18" display="《财政部、税务总局关于通过公益性群众团体的公益性捐赠税前扣除有关事项的公告》（财政部、税务总局公告2021年第20号，自2021年1月1日起执行）"/>
    <hyperlink ref="D64" r:id="rId90" display="《国家税务总局关于企业所得税若干政策征管口径问题的公告》（国家税务总局公告2021年第17号）第一条"/>
    <hyperlink ref="D66" r:id="rId91" display="《财政部税务总局人力资源社会保障部国家乡村振兴局关于延长部分扶贫税收优惠政策执行期限的公告》（财政部税务总局人力资源社会保障部国家乡村振兴局公告2021年第18号）"/>
    <hyperlink ref="D67" r:id="rId92" display="《财政部、税务总局关于支持新型冠状病毒感染的肺炎疫情防控有关捐赠税收政策的公告》（财政部税务总局公告2020年第9号、自2020年1月1日起施行）"/>
    <hyperlink ref="D68" r:id="rId93" display="《国家税务总局关于支持新型冠状病毒感染的肺炎疫情防控有关税收征收管理事项的公告》（国家税务总局公告2020年第4号）"/>
    <hyperlink ref="D69" r:id="rId94" display="《财政部、税务总局关于支持疫情防控保供等税费政策实施期限的公告》（财政部税务总局公告2020年第28号，执行至2020年12月31日）"/>
    <hyperlink ref="D73:D74" r:id="rId95" display="《财政部税务总局关于永续债企业所得税政策问题的公告》（财政部、税务总局公告2019年第64号）"/>
    <hyperlink ref="D70" r:id="rId96" display="《财政部、税务总局关于延续实施应对疫情部分税费优惠政策的公告》（财政部税务总局公告2021年第7号，执行期限延长至2021年3月31日）"/>
    <hyperlink ref="D81" r:id="rId97" display="《国家税务总局关于企业混合性投资业务企业所得税处理问题的公告》（国家税务总局公告2013年第41号）"/>
    <hyperlink ref="D82" r:id="rId1" display="《国家税务总局关于企业所得税若干问题的公告》（国家税务总局公告2011年第34号）第一条"/>
    <hyperlink ref="D83" r:id="rId90" display="《国家税务总局关于企业所得税若干政策征管口径问题的公告》（国家税务总局公告2021年第17号）第三条"/>
    <hyperlink ref="D84" r:id="rId90" display="《国家税务总局关于企业所得税若干政策征管口径问题的公告》（国家税务总局公告2021年第17号）第二条"/>
    <hyperlink ref="D95:D96" r:id="rId4" display="《企业所得税法实施条例》第28条、第37条"/>
    <hyperlink ref="D124" r:id="rId4" display="《企业所得税法实施条例》第71条"/>
    <hyperlink ref="D123" r:id="rId7" display="《企业所得税法》第14条"/>
    <hyperlink ref="D126" r:id="rId90" display="《国家税务总局关于企业所得税若干政策征管口径问题的公告》（国家税务总局公告2021年第17号），适用于2021年及以后年度汇算清缴"/>
    <hyperlink ref="D144" r:id="rId98" display="《国家税务总局关于发布修订后的〈企业所得税优惠政策事项办理办法〉的公告》（国家税务总局公告2018年第23号）"/>
    <hyperlink ref="D150" r:id="rId99" display="《财政部税务总局关于支持新型冠状病毒感染的肺炎疫情防控有关税收政策的公告》（财政部税务总局公告2020年第8号）"/>
    <hyperlink ref="D151" r:id="rId93" display="《国家税务总局关于支持新型冠状病毒感染的肺炎疫情防控有关税收征收管理事项的公告》（国家税务总局公告2020年第4号）"/>
    <hyperlink ref="D152" r:id="rId100" display="《财政部税务总局关于支持疫情防控保供等税费政策实施期限的公告》（财政部税务总局公告2020年第28号，执行至2020年12月31日）"/>
    <hyperlink ref="D153" r:id="rId96" display="《财政部、税务总局关于延续实施应对疫情部分税费优惠政策的公告》（财政部税务总局公告2021年第7号，执行期限延长至2021年3月31日）"/>
    <hyperlink ref="D157" r:id="rId90" display="《国家税务总局关于企业所得税若干政策征管口径问题的公告》（国家税务总局公告2021年第17号）第四条"/>
    <hyperlink ref="D166" r:id="rId4" display="《企业所得税法实施条例》第65～67条"/>
    <hyperlink ref="D167" r:id="rId4" display="《企业所得税法实施条例》第67条"/>
    <hyperlink ref="D169" r:id="rId4" display="《企业所得税法实施条例》第67条"/>
    <hyperlink ref="D165" r:id="rId7" display="《企业所得税法》第12条"/>
    <hyperlink ref="D168" r:id="rId7" display="《企业所得税法》第12条"/>
    <hyperlink ref="D170" r:id="rId7" display="《企业所得税法》第12条"/>
    <hyperlink ref="D178" r:id="rId101" display="《国家税务总局关于企业所得税若干税务事项衔接问题的通知》（国税函〔2009〕98号）第9条"/>
    <hyperlink ref="D177" r:id="rId24" display="《国家税务总局关于贯彻落实企业所得税法若干税收问题的通知》（国税函〔2010〕79号）"/>
    <hyperlink ref="D181" r:id="rId102" display="《国家税务总局关于2020年第四季度油价调控风险准备金征收标准有关事项的公告》（国家税务总局公告2021年第1号）"/>
    <hyperlink ref="D182" r:id="rId103" display="《财政部关于将国家重大水利工程建设基金等政府非税收入项目划转税务部门征收的通知》（财税〔2018〕147号"/>
    <hyperlink ref="D185" r:id="rId104" display="《财政部关于印发〈石油特别收益金征收管理办法〉的通知》（财企〔2006〕72号）"/>
    <hyperlink ref="D186" r:id="rId105" display="《财政部关于提高石油特别收益金起征点的通知》（财税〔2014〕115号）"/>
    <hyperlink ref="D190" r:id="rId24" display="《国家税务总局关于贯彻落实企业所得税法若干税收问题的通知》（国税函〔2010〕79号）"/>
    <hyperlink ref="D189" r:id="rId4" display="《企业所得税法实施条例》第27条、28条"/>
    <hyperlink ref="D207" r:id="rId7" display="《企业所得税法》第30条"/>
    <hyperlink ref="D209" r:id="rId41" display="《财政部、国家税务总局、科技部关于完善研究开发费用税前加计扣除政策的通知》（财税〔2015〕119号）"/>
    <hyperlink ref="D210" r:id="rId106" display="研发费用税前加计扣除归集范围详见《国家税务总局关于研发费用税前加计扣除归集范围有关问题的公告》（国家税务总局公告2017年第40号），国家税务总局公告2015年第97号第一条、第二条第（一）项、第二条第（二）项、第二条第（四）项同时废止。"/>
    <hyperlink ref="D211" r:id="rId39" display="《财政部、税务总局、科技部关于企业委托境外研究开发费用税前加计扣除有关政策问题的通知》（财税〔2018〕64号）（自2018年1月1日起执行）"/>
    <hyperlink ref="D58" r:id="rId86" display="《财政部税务总局民政部关于公益性捐赠税前扣除资格确认有关衔接事项的公告》（财政部 税务总局 民政部公告2021年第3号，自2020年1月1日起执行）&#10;注：考虑新冠肺炎疫情影响，确认2020年度—2022年度公益性捐赠税前扣除资格时，部分条件有所放宽。"/>
    <hyperlink ref="D213" r:id="rId107" display="《国家税务总局关于进一步落实研发费用加计扣除政策有关问题的公告》（国家税务总局公告2021年第28号），适用于2021年度及以后年度。"/>
    <hyperlink ref="D239" r:id="rId73" display="金融企业涉农贷款和中小企业贷款损失准备金的税前扣除政策，凡按照《财政部、税务总局关于金融企业涉农贷款和中小企业贷款损失准备金税前扣除有关政策的通知》（财政部、税务总局公告2019年第85号）的规定执行的，则不适用86号公告第一条至第四条的规定。"/>
    <hyperlink ref="D241" r:id="rId108" display="《财政部、税务总局关于延续实施普惠金融有关税收优惠政策的公告》（财政部、税务总局公告2020年第22号，小额贷款公司的优惠政策实施期限延长至2023年12月31日）"/>
    <hyperlink ref="D242" r:id="rId42" display="《财政部、国家税务总局关于金融企业贷款损失准备金企业所得税税前扣除有关政策的通知》（财税〔2015〕9号）（自2014年1月1日起至2018年12月31日止执行）第三条"/>
    <hyperlink ref="D244" r:id="rId45" display="《财政部、国家税务总局关于保险公司准备金支出企业所得税税前扣除有关政策问题的通知》（财税〔2016〕114号）（自2016年1月1日起至2020年12月31日止）财政部税务总局公告2021年第6号明确：准备金企业所得税税前扣除政策到期后继续执行"/>
    <hyperlink ref="D249" r:id="rId109" display="《财政部、国家税务总局关于中小企业融资（信用）担保机构有关准备金企业所得税税前扣除政策的通知》（财税〔2017〕22号）（自2016年1月1日起至2020年12月31日止）财政部税务总局公告2021年第6号明确：准备金企业所得税税前扣除政策到期后继续执行"/>
    <hyperlink ref="D243" r:id="rId45" display="《财政部、国家税务总局关于保险公司准备金支出企业所得税税前扣除有关政策问题的通知》（财税〔2012〕45号）（自2011年1月1日起至2015年12月31日止）"/>
    <hyperlink ref="D252" r:id="rId110" display="《财政部关于降低部分政府性基金征收标准的通知》（财税〔2018〕39号）自2018年4月1日起，将残疾人就业保障金征收标准上限，由当地社会平均工资的3倍降低至2倍。"/>
    <hyperlink ref="D254" r:id="rId111" display="《国务院关于进一步完善文化经济政策的若干规定》（国发〔1996〕37号）"/>
    <hyperlink ref="D255" r:id="rId112" display="（财政部国家税务总局关于营业税改征增值税试点有关文化事业建设费政策及征收管理问题的通知》（财税〔2016〕25号）"/>
    <hyperlink ref="D256" r:id="rId113" display="《财政部国家税务总局关于营业税改征增值税试点有关文化事业建设费政策及征收管理问题的补充通知&#10;》（财税〔2016〕60号）"/>
    <hyperlink ref="D257" r:id="rId114" display="《财政部关于调整部分政府性基金有关政策的通知》（财税〔2019〕46号"/>
    <hyperlink ref="D258" r:id="rId115" display="《财政部税务总局关于电影等行业税费支持政策的公告》（财政部税务总局公告2020年第25号），财政部税务总局公告2021年第7号执行期限延长至2021年12月31日"/>
    <hyperlink ref="D259" r:id="rId116" display="财政部国家发展和改革委员会水利部关于印发《水利建设基金筹集和使用管理办法》的通知（财综〔2011〕2号）"/>
    <hyperlink ref="D261" r:id="rId117" display="《财政部关于民航发展基金等3项政府性基金有关政策的通知》（财税〔2020〕72号）"/>
    <hyperlink ref="D262" r:id="rId118" display="财政部国家发展改革委水利部关于印发《国家重大水利工程建设基金征收使用管理暂行办法》的通知（财综〔2009〕90号）"/>
    <hyperlink ref="D264" r:id="rId114" display="《财政部关于调整部分政府性基金有关政策的通知》（财税〔2019〕46号"/>
    <hyperlink ref="D263" r:id="rId119" display="《财政部关于降低部分政府性基金征收标准的通知》（财税〔2018〕39号"/>
    <hyperlink ref="D265" r:id="rId7" display="《企业所得税法》第8条、第20条"/>
    <hyperlink ref="D266" r:id="rId120" display="《财政部关于取消、停征和整合部分政府性基金项目等有关问题的通知》（财税〔2016〕11号）"/>
    <hyperlink ref="D267" r:id="rId121" display="《大中型水利水电工程建设征地补偿和移民安置条例》"/>
    <hyperlink ref="D268" r:id="rId122" display="《财政部关于征收跨省际大中型水库库区基金有关问题的通知》（财综〔2009〕59号）"/>
    <hyperlink ref="D269" r:id="rId123" display="《财政部关于取消、停征和整合部分政府性基金项目等有关问题的通知》（财税〔2016〕11号）"/>
    <hyperlink ref="D270" r:id="rId124" display="《财政部关于降低国家重大水利工程建设基金和大中型水库移民后期扶持基金征收标准的通知》（财税〔2017〕51号）"/>
    <hyperlink ref="D271" r:id="rId7" display="《企业所得税法》第8条、第20条"/>
    <hyperlink ref="D272" r:id="rId125" display="《农网还贷资金征收使用管理办法》（财企（2001]820号通知印发）"/>
    <hyperlink ref="D273" r:id="rId126" display="《财政部关于延续农网还贷资金等17项政府性基金政策问题的通知》（财综〔2007〕3号）"/>
    <hyperlink ref="D274" r:id="rId127" display="《中华人民共和国可再生能源法》第24条"/>
    <hyperlink ref="D275" r:id="rId128" display="财政部、国家发展和改革委员会、国家能源局《可再生能源发展基金征收使用管理暂行办法》（财综（2011）115号印发）"/>
    <hyperlink ref="D276" r:id="rId129" display="《财政部国土资源部中国人民银行银监会关于规范土地储备和资金管理等相关问题的通知》（财税〔2016〕4号）"/>
    <hyperlink ref="D277" r:id="rId130" display="财政部、国家发展和改革委员会、工业和信息化部《核电站乏燃料处理处置基金征收使用管理暂行办法》（财综〔2010〕58号通知印发）"/>
    <hyperlink ref="D278" r:id="rId131" display="《核电厂核事故应急管理条例》"/>
    <hyperlink ref="D281" r:id="rId132" display="《废弃电器电子产品回收处理管理条例》（国务院令第551号）"/>
    <hyperlink ref="D282" r:id="rId133" display="财政部、环境保护部、国家发展和改革委员会、工业和信息化部、海关总署、国家税务总局《废弃电器电子产品处理基金征收使用管理办法》（经国务院批准，财综〔2012〕34号印发）"/>
    <hyperlink ref="D284" r:id="rId134" display="海关总署《关于征收废弃电子产品处理基金有关问题》（总署公告〔2012]33号）"/>
    <hyperlink ref="D283" r:id="rId135" display="国家税务总局《废弃电器电子产品处理基金征收管理现定》（国家税务总局公告2012年第41号印发）"/>
    <hyperlink ref="D285" r:id="rId136" display="财政部《免税商品特许经营费缴纳办法》（财企〔2004〕241号印发）"/>
    <hyperlink ref="D286" r:id="rId137" display="《财政部关于印发〈免税商品特许经营费缴纳办法〉的补充通知》（财企〔2006〕70号）"/>
    <hyperlink ref="D287" r:id="rId138" display="财政部、商务部、海关总署、税务总局《海南离岛旅客免税购物商店管理暂行办法》（财企（2011]429号印发）"/>
    <hyperlink ref="D290" r:id="rId139" display="《财政部、国家发展和改革委员会、水利部、中国人民银行关于三峡电站水资源费征收使用管理有关问题的通知》（财综（2011]19号）"/>
    <hyperlink ref="D289" r:id="rId140" display="财政部、国家发展改革委、水利部《水资源费征收使用管理办法》（财综[2008]（2008]79号"/>
    <hyperlink ref="D288" r:id="rId141" display="《取水许可和水资源费征收管理条例》"/>
    <hyperlink ref="D291" r:id="rId142" display="《排污权出让收入管理暂行办法》（财税（2015）61号）"/>
    <hyperlink ref="D292" r:id="rId143" display="《水土保持补偿费征收使用管理办法》（财综（2014]8号）"/>
    <hyperlink ref="D293" r:id="rId144" display="《国家发展改革委、财政部、水利部关于水土保持补偿费收费标准（试行）》（发改价格（2014]886号）"/>
    <hyperlink ref="D294" r:id="rId145" display="《人民防空工程建设管理现定》（国人防办字（2003）第18号）"/>
    <hyperlink ref="D295" r:id="rId146" display="国家计委、财政部、国家国防动员委员会、建设部《关于现范防空地下室易地建设收费的现定》（计价格〔2000〕474号印发）"/>
    <hyperlink ref="D303" r:id="rId4" display="《企业所得税法实施条例》第50条"/>
    <hyperlink ref="D304" r:id="rId4" display="《企业所得税法实施条例》第132条"/>
    <hyperlink ref="D260" r:id="rId147" display="《财政部国家税务总局关于扩大有关政府性基金免征范围的通知》（财税〔2016〕12号）"/>
    <hyperlink ref="D279" r:id="rId148" display="财政部、国防科工委《核电厂核事故应急准备专项收入管理现定》（财防〔2007〕181号印发）"/>
    <hyperlink ref="D206" r:id="rId149" display="《财政部税务总局关于进一步完善研发费用税前加计扣除政策的公告》（财政部税务总局公告2021年第13号）自2021年1月1日起执行"/>
    <hyperlink ref="D212" r:id="rId149" display="《财政部税务总局关于进一步完善研发费用税前加计扣除政策的公告》（财政部税务总局公告2021年第13号）自2021年1月1日起执行"/>
    <hyperlink ref="D208" r:id="rId4" display="《企业所得税法实施条例》第28条、第95条"/>
    <hyperlink ref="D7" r:id="rId9" display="《国家税务总局关于企业所得税应纳税所得额若干税务处理问题的公告》（国家税务总局公告2012年第15号）第六条&#10;"/>
    <hyperlink ref="D6" r:id="rId150" display="《企业所得税税前扣除凭证管理办法》（国家税务总局公告2018年第28号）"/>
    <hyperlink ref="D8" r:id="rId150" display="《企业所得税税前扣除凭证管理办法》（国家税务总局公告2018年第28号）（发生本公告第十五条规定情形的除外）"/>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17"/>
  <sheetViews>
    <sheetView workbookViewId="0">
      <pane ySplit="2" topLeftCell="A698" activePane="bottomLeft" state="frozen"/>
      <selection/>
      <selection pane="bottomLeft" activeCell="B702" sqref="B702"/>
    </sheetView>
  </sheetViews>
  <sheetFormatPr defaultColWidth="8.88888888888889" defaultRowHeight="13.2" outlineLevelCol="5"/>
  <cols>
    <col min="1" max="1" width="9.66666666666667" customWidth="1"/>
    <col min="2" max="2" width="50.1111111111111" customWidth="1"/>
    <col min="3" max="3" width="14.1111111111111" customWidth="1"/>
    <col min="4" max="4" width="16.4444444444444" customWidth="1"/>
    <col min="5" max="5" width="20.8888888888889" customWidth="1"/>
    <col min="6" max="6" width="121.574074074074" customWidth="1"/>
  </cols>
  <sheetData>
    <row r="1" ht="25.2" customHeight="1" spans="1:6">
      <c r="A1" s="116" t="s">
        <v>1102</v>
      </c>
      <c r="B1" s="117"/>
      <c r="C1" s="117"/>
      <c r="D1" s="117"/>
      <c r="E1" s="117"/>
      <c r="F1" s="117"/>
    </row>
    <row r="2" s="115" customFormat="1" ht="20" customHeight="1" spans="1:6">
      <c r="A2" s="118" t="s">
        <v>1103</v>
      </c>
      <c r="B2" s="119" t="s">
        <v>1104</v>
      </c>
      <c r="C2" s="120" t="s">
        <v>1105</v>
      </c>
      <c r="D2" s="120" t="s">
        <v>1106</v>
      </c>
      <c r="E2" s="118" t="s">
        <v>1107</v>
      </c>
      <c r="F2" s="118" t="s">
        <v>1108</v>
      </c>
    </row>
    <row r="3" s="115" customFormat="1" ht="20" customHeight="1" spans="1:6">
      <c r="A3" s="121" t="s">
        <v>1109</v>
      </c>
      <c r="B3" s="122" t="s">
        <v>1110</v>
      </c>
      <c r="C3" s="123">
        <v>44197</v>
      </c>
      <c r="D3" s="124">
        <v>45291</v>
      </c>
      <c r="E3" s="125" t="s">
        <v>1111</v>
      </c>
      <c r="F3" s="125" t="s">
        <v>1112</v>
      </c>
    </row>
    <row r="4" s="115" customFormat="1" ht="20" customHeight="1" spans="1:6">
      <c r="A4" s="121" t="s">
        <v>1109</v>
      </c>
      <c r="B4" s="122" t="s">
        <v>1113</v>
      </c>
      <c r="C4" s="123">
        <v>44197</v>
      </c>
      <c r="D4" s="124">
        <v>45291</v>
      </c>
      <c r="E4" s="125" t="s">
        <v>1111</v>
      </c>
      <c r="F4" s="125" t="s">
        <v>1112</v>
      </c>
    </row>
    <row r="5" s="115" customFormat="1" ht="20" customHeight="1" spans="1:6">
      <c r="A5" s="121" t="s">
        <v>1109</v>
      </c>
      <c r="B5" s="122" t="s">
        <v>1114</v>
      </c>
      <c r="C5" s="123">
        <v>44197</v>
      </c>
      <c r="D5" s="124">
        <v>45291</v>
      </c>
      <c r="E5" s="125" t="s">
        <v>1111</v>
      </c>
      <c r="F5" s="125" t="s">
        <v>1112</v>
      </c>
    </row>
    <row r="6" s="115" customFormat="1" ht="20" customHeight="1" spans="1:6">
      <c r="A6" s="121" t="s">
        <v>1109</v>
      </c>
      <c r="B6" s="122" t="s">
        <v>1115</v>
      </c>
      <c r="C6" s="123">
        <v>44197</v>
      </c>
      <c r="D6" s="124">
        <v>45291</v>
      </c>
      <c r="E6" s="125" t="s">
        <v>1111</v>
      </c>
      <c r="F6" s="125" t="s">
        <v>1112</v>
      </c>
    </row>
    <row r="7" s="115" customFormat="1" ht="20" customHeight="1" spans="1:6">
      <c r="A7" s="121" t="s">
        <v>1109</v>
      </c>
      <c r="B7" s="122" t="s">
        <v>1116</v>
      </c>
      <c r="C7" s="123">
        <v>44197</v>
      </c>
      <c r="D7" s="124">
        <v>45291</v>
      </c>
      <c r="E7" s="125" t="s">
        <v>1111</v>
      </c>
      <c r="F7" s="125" t="s">
        <v>1112</v>
      </c>
    </row>
    <row r="8" s="115" customFormat="1" ht="20" customHeight="1" spans="1:6">
      <c r="A8" s="121" t="s">
        <v>1109</v>
      </c>
      <c r="B8" s="122" t="s">
        <v>1117</v>
      </c>
      <c r="C8" s="123">
        <v>44197</v>
      </c>
      <c r="D8" s="124">
        <v>45291</v>
      </c>
      <c r="E8" s="125" t="s">
        <v>1111</v>
      </c>
      <c r="F8" s="125" t="s">
        <v>1112</v>
      </c>
    </row>
    <row r="9" s="115" customFormat="1" ht="20" customHeight="1" spans="1:6">
      <c r="A9" s="121" t="s">
        <v>1109</v>
      </c>
      <c r="B9" s="122" t="s">
        <v>1118</v>
      </c>
      <c r="C9" s="123">
        <v>44197</v>
      </c>
      <c r="D9" s="124">
        <v>45291</v>
      </c>
      <c r="E9" s="125" t="s">
        <v>1111</v>
      </c>
      <c r="F9" s="125" t="s">
        <v>1112</v>
      </c>
    </row>
    <row r="10" s="115" customFormat="1" ht="20" customHeight="1" spans="1:6">
      <c r="A10" s="121" t="s">
        <v>1109</v>
      </c>
      <c r="B10" s="122" t="s">
        <v>1119</v>
      </c>
      <c r="C10" s="123">
        <v>44197</v>
      </c>
      <c r="D10" s="124">
        <v>45291</v>
      </c>
      <c r="E10" s="125" t="s">
        <v>1111</v>
      </c>
      <c r="F10" s="125" t="s">
        <v>1112</v>
      </c>
    </row>
    <row r="11" s="115" customFormat="1" ht="20" customHeight="1" spans="1:6">
      <c r="A11" s="121" t="s">
        <v>1109</v>
      </c>
      <c r="B11" s="122" t="s">
        <v>1120</v>
      </c>
      <c r="C11" s="123">
        <v>44197</v>
      </c>
      <c r="D11" s="124">
        <v>45291</v>
      </c>
      <c r="E11" s="125" t="s">
        <v>1111</v>
      </c>
      <c r="F11" s="125" t="s">
        <v>1112</v>
      </c>
    </row>
    <row r="12" s="115" customFormat="1" ht="20" customHeight="1" spans="1:6">
      <c r="A12" s="121" t="s">
        <v>1109</v>
      </c>
      <c r="B12" s="122" t="s">
        <v>1121</v>
      </c>
      <c r="C12" s="123">
        <v>44197</v>
      </c>
      <c r="D12" s="124">
        <v>45291</v>
      </c>
      <c r="E12" s="125" t="s">
        <v>1111</v>
      </c>
      <c r="F12" s="125" t="s">
        <v>1112</v>
      </c>
    </row>
    <row r="13" s="115" customFormat="1" ht="20" customHeight="1" spans="1:6">
      <c r="A13" s="121" t="s">
        <v>1109</v>
      </c>
      <c r="B13" s="122" t="s">
        <v>1122</v>
      </c>
      <c r="C13" s="123">
        <v>44197</v>
      </c>
      <c r="D13" s="124">
        <v>45291</v>
      </c>
      <c r="E13" s="125" t="s">
        <v>1111</v>
      </c>
      <c r="F13" s="125" t="s">
        <v>1112</v>
      </c>
    </row>
    <row r="14" s="115" customFormat="1" ht="20" customHeight="1" spans="1:6">
      <c r="A14" s="121" t="s">
        <v>1109</v>
      </c>
      <c r="B14" s="122" t="s">
        <v>1123</v>
      </c>
      <c r="C14" s="123">
        <v>44197</v>
      </c>
      <c r="D14" s="124">
        <v>45291</v>
      </c>
      <c r="E14" s="125" t="s">
        <v>1111</v>
      </c>
      <c r="F14" s="125" t="s">
        <v>1112</v>
      </c>
    </row>
    <row r="15" s="115" customFormat="1" ht="20" customHeight="1" spans="1:6">
      <c r="A15" s="121" t="s">
        <v>1109</v>
      </c>
      <c r="B15" s="122" t="s">
        <v>1124</v>
      </c>
      <c r="C15" s="123">
        <v>44197</v>
      </c>
      <c r="D15" s="124">
        <v>45291</v>
      </c>
      <c r="E15" s="125" t="s">
        <v>1111</v>
      </c>
      <c r="F15" s="125" t="s">
        <v>1112</v>
      </c>
    </row>
    <row r="16" s="115" customFormat="1" ht="20" customHeight="1" spans="1:6">
      <c r="A16" s="125" t="s">
        <v>1125</v>
      </c>
      <c r="B16" s="126" t="s">
        <v>1126</v>
      </c>
      <c r="C16" s="124">
        <v>44562</v>
      </c>
      <c r="D16" s="124">
        <v>45657</v>
      </c>
      <c r="E16" s="125" t="s">
        <v>1127</v>
      </c>
      <c r="F16" s="125" t="s">
        <v>1128</v>
      </c>
    </row>
    <row r="17" s="115" customFormat="1" ht="20" customHeight="1" spans="1:6">
      <c r="A17" s="125" t="s">
        <v>1125</v>
      </c>
      <c r="B17" s="127" t="s">
        <v>1129</v>
      </c>
      <c r="C17" s="124">
        <v>44562</v>
      </c>
      <c r="D17" s="124">
        <v>45657</v>
      </c>
      <c r="E17" s="125" t="s">
        <v>1127</v>
      </c>
      <c r="F17" s="125" t="s">
        <v>1128</v>
      </c>
    </row>
    <row r="18" s="115" customFormat="1" ht="20" customHeight="1" spans="1:6">
      <c r="A18" s="125" t="s">
        <v>1125</v>
      </c>
      <c r="B18" s="127" t="s">
        <v>1130</v>
      </c>
      <c r="C18" s="124">
        <v>44562</v>
      </c>
      <c r="D18" s="124">
        <v>45657</v>
      </c>
      <c r="E18" s="125" t="s">
        <v>1127</v>
      </c>
      <c r="F18" s="125" t="s">
        <v>1128</v>
      </c>
    </row>
    <row r="19" s="115" customFormat="1" ht="20" customHeight="1" spans="1:6">
      <c r="A19" s="125" t="s">
        <v>1125</v>
      </c>
      <c r="B19" s="127" t="s">
        <v>1131</v>
      </c>
      <c r="C19" s="124">
        <v>44562</v>
      </c>
      <c r="D19" s="124">
        <v>45657</v>
      </c>
      <c r="E19" s="125" t="s">
        <v>1127</v>
      </c>
      <c r="F19" s="125" t="s">
        <v>1128</v>
      </c>
    </row>
    <row r="20" s="115" customFormat="1" ht="20" customHeight="1" spans="1:6">
      <c r="A20" s="125" t="s">
        <v>1125</v>
      </c>
      <c r="B20" s="127" t="s">
        <v>1132</v>
      </c>
      <c r="C20" s="124">
        <v>44562</v>
      </c>
      <c r="D20" s="124">
        <v>45657</v>
      </c>
      <c r="E20" s="125" t="s">
        <v>1127</v>
      </c>
      <c r="F20" s="125" t="s">
        <v>1128</v>
      </c>
    </row>
    <row r="21" s="115" customFormat="1" ht="20" customHeight="1" spans="1:6">
      <c r="A21" s="125" t="s">
        <v>1125</v>
      </c>
      <c r="B21" s="127" t="s">
        <v>1133</v>
      </c>
      <c r="C21" s="124">
        <v>44562</v>
      </c>
      <c r="D21" s="124">
        <v>45657</v>
      </c>
      <c r="E21" s="125" t="s">
        <v>1127</v>
      </c>
      <c r="F21" s="125" t="s">
        <v>1128</v>
      </c>
    </row>
    <row r="22" s="115" customFormat="1" ht="20" customHeight="1" spans="1:6">
      <c r="A22" s="125" t="s">
        <v>1125</v>
      </c>
      <c r="B22" s="127" t="s">
        <v>1134</v>
      </c>
      <c r="C22" s="124">
        <v>44562</v>
      </c>
      <c r="D22" s="124">
        <v>45657</v>
      </c>
      <c r="E22" s="125" t="s">
        <v>1127</v>
      </c>
      <c r="F22" s="125" t="s">
        <v>1128</v>
      </c>
    </row>
    <row r="23" s="115" customFormat="1" ht="20" customHeight="1" spans="1:6">
      <c r="A23" s="125" t="s">
        <v>1125</v>
      </c>
      <c r="B23" s="127" t="s">
        <v>1135</v>
      </c>
      <c r="C23" s="124">
        <v>44562</v>
      </c>
      <c r="D23" s="124">
        <v>45657</v>
      </c>
      <c r="E23" s="125" t="s">
        <v>1127</v>
      </c>
      <c r="F23" s="125" t="s">
        <v>1128</v>
      </c>
    </row>
    <row r="24" s="115" customFormat="1" ht="20" customHeight="1" spans="1:6">
      <c r="A24" s="125" t="s">
        <v>1125</v>
      </c>
      <c r="B24" s="127" t="s">
        <v>1136</v>
      </c>
      <c r="C24" s="124">
        <v>44562</v>
      </c>
      <c r="D24" s="124">
        <v>45657</v>
      </c>
      <c r="E24" s="125" t="s">
        <v>1127</v>
      </c>
      <c r="F24" s="125" t="s">
        <v>1128</v>
      </c>
    </row>
    <row r="25" s="115" customFormat="1" ht="20" customHeight="1" spans="1:6">
      <c r="A25" s="125" t="s">
        <v>1125</v>
      </c>
      <c r="B25" s="127" t="s">
        <v>1137</v>
      </c>
      <c r="C25" s="124">
        <v>44562</v>
      </c>
      <c r="D25" s="124">
        <v>45657</v>
      </c>
      <c r="E25" s="125" t="s">
        <v>1127</v>
      </c>
      <c r="F25" s="125" t="s">
        <v>1128</v>
      </c>
    </row>
    <row r="26" s="115" customFormat="1" ht="20" customHeight="1" spans="1:6">
      <c r="A26" s="125" t="s">
        <v>1125</v>
      </c>
      <c r="B26" s="127" t="s">
        <v>1120</v>
      </c>
      <c r="C26" s="124">
        <v>44562</v>
      </c>
      <c r="D26" s="124">
        <v>45657</v>
      </c>
      <c r="E26" s="125" t="s">
        <v>1127</v>
      </c>
      <c r="F26" s="125" t="s">
        <v>1128</v>
      </c>
    </row>
    <row r="27" s="115" customFormat="1" ht="20" customHeight="1" spans="1:6">
      <c r="A27" s="125" t="s">
        <v>1125</v>
      </c>
      <c r="B27" s="127" t="s">
        <v>1138</v>
      </c>
      <c r="C27" s="124">
        <v>44562</v>
      </c>
      <c r="D27" s="124">
        <v>45657</v>
      </c>
      <c r="E27" s="125" t="s">
        <v>1127</v>
      </c>
      <c r="F27" s="125" t="s">
        <v>1128</v>
      </c>
    </row>
    <row r="28" s="115" customFormat="1" ht="20" customHeight="1" spans="1:6">
      <c r="A28" s="125" t="s">
        <v>1125</v>
      </c>
      <c r="B28" s="127" t="s">
        <v>1139</v>
      </c>
      <c r="C28" s="124">
        <v>44562</v>
      </c>
      <c r="D28" s="124">
        <v>45657</v>
      </c>
      <c r="E28" s="125" t="s">
        <v>1127</v>
      </c>
      <c r="F28" s="125" t="s">
        <v>1128</v>
      </c>
    </row>
    <row r="29" s="115" customFormat="1" ht="20" customHeight="1" spans="1:6">
      <c r="A29" s="125" t="s">
        <v>1125</v>
      </c>
      <c r="B29" s="127" t="s">
        <v>1140</v>
      </c>
      <c r="C29" s="124">
        <v>44562</v>
      </c>
      <c r="D29" s="124">
        <v>45657</v>
      </c>
      <c r="E29" s="125" t="s">
        <v>1127</v>
      </c>
      <c r="F29" s="125" t="s">
        <v>1128</v>
      </c>
    </row>
    <row r="30" s="115" customFormat="1" ht="20" customHeight="1" spans="1:6">
      <c r="A30" s="125" t="s">
        <v>1125</v>
      </c>
      <c r="B30" s="127" t="s">
        <v>1141</v>
      </c>
      <c r="C30" s="124">
        <v>44562</v>
      </c>
      <c r="D30" s="124">
        <v>45657</v>
      </c>
      <c r="E30" s="125" t="s">
        <v>1127</v>
      </c>
      <c r="F30" s="125" t="s">
        <v>1128</v>
      </c>
    </row>
    <row r="31" s="115" customFormat="1" ht="20" customHeight="1" spans="1:6">
      <c r="A31" s="125" t="s">
        <v>1125</v>
      </c>
      <c r="B31" s="127" t="s">
        <v>1121</v>
      </c>
      <c r="C31" s="124">
        <v>44562</v>
      </c>
      <c r="D31" s="124">
        <v>45657</v>
      </c>
      <c r="E31" s="125" t="s">
        <v>1127</v>
      </c>
      <c r="F31" s="125" t="s">
        <v>1128</v>
      </c>
    </row>
    <row r="32" s="115" customFormat="1" ht="20" customHeight="1" spans="1:6">
      <c r="A32" s="125" t="s">
        <v>1125</v>
      </c>
      <c r="B32" s="127" t="s">
        <v>1142</v>
      </c>
      <c r="C32" s="124">
        <v>44562</v>
      </c>
      <c r="D32" s="124">
        <v>45657</v>
      </c>
      <c r="E32" s="125" t="s">
        <v>1127</v>
      </c>
      <c r="F32" s="125" t="s">
        <v>1128</v>
      </c>
    </row>
    <row r="33" s="115" customFormat="1" ht="20" customHeight="1" spans="1:6">
      <c r="A33" s="125" t="s">
        <v>1125</v>
      </c>
      <c r="B33" s="127" t="s">
        <v>1123</v>
      </c>
      <c r="C33" s="124">
        <v>44562</v>
      </c>
      <c r="D33" s="124">
        <v>45657</v>
      </c>
      <c r="E33" s="125" t="s">
        <v>1127</v>
      </c>
      <c r="F33" s="125" t="s">
        <v>1128</v>
      </c>
    </row>
    <row r="34" s="115" customFormat="1" ht="20" customHeight="1" spans="1:6">
      <c r="A34" s="125" t="s">
        <v>1125</v>
      </c>
      <c r="B34" s="127" t="s">
        <v>1143</v>
      </c>
      <c r="C34" s="124">
        <v>44562</v>
      </c>
      <c r="D34" s="124">
        <v>45657</v>
      </c>
      <c r="E34" s="125" t="s">
        <v>1127</v>
      </c>
      <c r="F34" s="125" t="s">
        <v>1128</v>
      </c>
    </row>
    <row r="35" s="115" customFormat="1" ht="20" customHeight="1" spans="1:6">
      <c r="A35" s="125" t="s">
        <v>1125</v>
      </c>
      <c r="B35" s="127" t="s">
        <v>1144</v>
      </c>
      <c r="C35" s="124">
        <v>44562</v>
      </c>
      <c r="D35" s="124">
        <v>45657</v>
      </c>
      <c r="E35" s="125" t="s">
        <v>1127</v>
      </c>
      <c r="F35" s="125" t="s">
        <v>1128</v>
      </c>
    </row>
    <row r="36" s="115" customFormat="1" ht="20" customHeight="1" spans="1:6">
      <c r="A36" s="125" t="s">
        <v>1125</v>
      </c>
      <c r="B36" s="127" t="s">
        <v>1145</v>
      </c>
      <c r="C36" s="124">
        <v>44562</v>
      </c>
      <c r="D36" s="124">
        <v>45657</v>
      </c>
      <c r="E36" s="125" t="s">
        <v>1127</v>
      </c>
      <c r="F36" s="125" t="s">
        <v>1128</v>
      </c>
    </row>
    <row r="37" s="115" customFormat="1" ht="20" customHeight="1" spans="1:6">
      <c r="A37" s="125" t="s">
        <v>1125</v>
      </c>
      <c r="B37" s="127" t="s">
        <v>1146</v>
      </c>
      <c r="C37" s="124">
        <v>44562</v>
      </c>
      <c r="D37" s="124">
        <v>45657</v>
      </c>
      <c r="E37" s="125" t="s">
        <v>1127</v>
      </c>
      <c r="F37" s="125" t="s">
        <v>1128</v>
      </c>
    </row>
    <row r="38" s="115" customFormat="1" ht="20" customHeight="1" spans="1:6">
      <c r="A38" s="125" t="s">
        <v>1125</v>
      </c>
      <c r="B38" s="127" t="s">
        <v>1147</v>
      </c>
      <c r="C38" s="124">
        <v>44562</v>
      </c>
      <c r="D38" s="124">
        <v>45657</v>
      </c>
      <c r="E38" s="125" t="s">
        <v>1127</v>
      </c>
      <c r="F38" s="125" t="s">
        <v>1128</v>
      </c>
    </row>
    <row r="39" s="115" customFormat="1" ht="20" customHeight="1" spans="1:6">
      <c r="A39" s="125" t="s">
        <v>1125</v>
      </c>
      <c r="B39" s="127" t="s">
        <v>1148</v>
      </c>
      <c r="C39" s="124">
        <v>44562</v>
      </c>
      <c r="D39" s="124">
        <v>45657</v>
      </c>
      <c r="E39" s="125" t="s">
        <v>1127</v>
      </c>
      <c r="F39" s="125" t="s">
        <v>1128</v>
      </c>
    </row>
    <row r="40" s="115" customFormat="1" ht="20" customHeight="1" spans="1:6">
      <c r="A40" s="125" t="s">
        <v>1125</v>
      </c>
      <c r="B40" s="127" t="s">
        <v>1124</v>
      </c>
      <c r="C40" s="124">
        <v>44562</v>
      </c>
      <c r="D40" s="124">
        <v>45657</v>
      </c>
      <c r="E40" s="125" t="s">
        <v>1127</v>
      </c>
      <c r="F40" s="125" t="s">
        <v>1128</v>
      </c>
    </row>
    <row r="41" s="115" customFormat="1" ht="20" customHeight="1" spans="1:6">
      <c r="A41" s="125" t="s">
        <v>1125</v>
      </c>
      <c r="B41" s="127" t="s">
        <v>1118</v>
      </c>
      <c r="C41" s="124">
        <v>44562</v>
      </c>
      <c r="D41" s="124">
        <v>45657</v>
      </c>
      <c r="E41" s="125" t="s">
        <v>1127</v>
      </c>
      <c r="F41" s="125" t="s">
        <v>1128</v>
      </c>
    </row>
    <row r="42" s="115" customFormat="1" ht="20" customHeight="1" spans="1:6">
      <c r="A42" s="125" t="s">
        <v>1125</v>
      </c>
      <c r="B42" s="127" t="s">
        <v>1149</v>
      </c>
      <c r="C42" s="124">
        <v>44562</v>
      </c>
      <c r="D42" s="124">
        <v>45657</v>
      </c>
      <c r="E42" s="125" t="s">
        <v>1127</v>
      </c>
      <c r="F42" s="125" t="s">
        <v>1128</v>
      </c>
    </row>
    <row r="43" s="115" customFormat="1" ht="20" customHeight="1" spans="1:6">
      <c r="A43" s="125" t="s">
        <v>1125</v>
      </c>
      <c r="B43" s="127" t="s">
        <v>1150</v>
      </c>
      <c r="C43" s="124">
        <v>44562</v>
      </c>
      <c r="D43" s="124">
        <v>45657</v>
      </c>
      <c r="E43" s="125" t="s">
        <v>1127</v>
      </c>
      <c r="F43" s="125" t="s">
        <v>1128</v>
      </c>
    </row>
    <row r="44" s="115" customFormat="1" ht="20" customHeight="1" spans="1:6">
      <c r="A44" s="125" t="s">
        <v>1125</v>
      </c>
      <c r="B44" s="127" t="s">
        <v>1151</v>
      </c>
      <c r="C44" s="124">
        <v>44562</v>
      </c>
      <c r="D44" s="124">
        <v>45657</v>
      </c>
      <c r="E44" s="125" t="s">
        <v>1127</v>
      </c>
      <c r="F44" s="125" t="s">
        <v>1128</v>
      </c>
    </row>
    <row r="45" s="115" customFormat="1" ht="20" customHeight="1" spans="1:6">
      <c r="A45" s="125" t="s">
        <v>1125</v>
      </c>
      <c r="B45" s="127" t="s">
        <v>1152</v>
      </c>
      <c r="C45" s="124">
        <v>44562</v>
      </c>
      <c r="D45" s="124">
        <v>45657</v>
      </c>
      <c r="E45" s="125" t="s">
        <v>1127</v>
      </c>
      <c r="F45" s="125" t="s">
        <v>1128</v>
      </c>
    </row>
    <row r="46" s="115" customFormat="1" ht="20" customHeight="1" spans="1:6">
      <c r="A46" s="125" t="s">
        <v>1125</v>
      </c>
      <c r="B46" s="127" t="s">
        <v>1153</v>
      </c>
      <c r="C46" s="124">
        <v>44562</v>
      </c>
      <c r="D46" s="124">
        <v>45657</v>
      </c>
      <c r="E46" s="125" t="s">
        <v>1127</v>
      </c>
      <c r="F46" s="125" t="s">
        <v>1128</v>
      </c>
    </row>
    <row r="47" s="115" customFormat="1" ht="20" customHeight="1" spans="1:6">
      <c r="A47" s="125" t="s">
        <v>1125</v>
      </c>
      <c r="B47" s="127" t="s">
        <v>1154</v>
      </c>
      <c r="C47" s="124">
        <v>44562</v>
      </c>
      <c r="D47" s="124">
        <v>45657</v>
      </c>
      <c r="E47" s="125" t="s">
        <v>1127</v>
      </c>
      <c r="F47" s="125" t="s">
        <v>1128</v>
      </c>
    </row>
    <row r="48" s="115" customFormat="1" ht="20" customHeight="1" spans="1:6">
      <c r="A48" s="125" t="s">
        <v>1125</v>
      </c>
      <c r="B48" s="127" t="s">
        <v>1155</v>
      </c>
      <c r="C48" s="124">
        <v>44562</v>
      </c>
      <c r="D48" s="124">
        <v>45657</v>
      </c>
      <c r="E48" s="125" t="s">
        <v>1127</v>
      </c>
      <c r="F48" s="125" t="s">
        <v>1128</v>
      </c>
    </row>
    <row r="49" s="115" customFormat="1" ht="20" customHeight="1" spans="1:6">
      <c r="A49" s="125" t="s">
        <v>1125</v>
      </c>
      <c r="B49" s="127" t="s">
        <v>1156</v>
      </c>
      <c r="C49" s="124">
        <v>44562</v>
      </c>
      <c r="D49" s="124">
        <v>45657</v>
      </c>
      <c r="E49" s="125" t="s">
        <v>1127</v>
      </c>
      <c r="F49" s="125" t="s">
        <v>1128</v>
      </c>
    </row>
    <row r="50" s="115" customFormat="1" ht="20" customHeight="1" spans="1:6">
      <c r="A50" s="125" t="s">
        <v>1125</v>
      </c>
      <c r="B50" s="127" t="s">
        <v>1157</v>
      </c>
      <c r="C50" s="124">
        <v>44562</v>
      </c>
      <c r="D50" s="124">
        <v>45657</v>
      </c>
      <c r="E50" s="125" t="s">
        <v>1127</v>
      </c>
      <c r="F50" s="125" t="s">
        <v>1128</v>
      </c>
    </row>
    <row r="51" s="115" customFormat="1" ht="20" customHeight="1" spans="1:6">
      <c r="A51" s="125" t="s">
        <v>1125</v>
      </c>
      <c r="B51" s="127" t="s">
        <v>1158</v>
      </c>
      <c r="C51" s="124">
        <v>44562</v>
      </c>
      <c r="D51" s="124">
        <v>45657</v>
      </c>
      <c r="E51" s="125" t="s">
        <v>1127</v>
      </c>
      <c r="F51" s="125" t="s">
        <v>1128</v>
      </c>
    </row>
    <row r="52" s="115" customFormat="1" ht="20" customHeight="1" spans="1:6">
      <c r="A52" s="125" t="s">
        <v>1125</v>
      </c>
      <c r="B52" s="127" t="s">
        <v>1119</v>
      </c>
      <c r="C52" s="124">
        <v>44562</v>
      </c>
      <c r="D52" s="124">
        <v>45657</v>
      </c>
      <c r="E52" s="125" t="s">
        <v>1127</v>
      </c>
      <c r="F52" s="125" t="s">
        <v>1128</v>
      </c>
    </row>
    <row r="53" s="115" customFormat="1" ht="20" customHeight="1" spans="1:6">
      <c r="A53" s="125" t="s">
        <v>1125</v>
      </c>
      <c r="B53" s="127" t="s">
        <v>1159</v>
      </c>
      <c r="C53" s="124">
        <v>44562</v>
      </c>
      <c r="D53" s="124">
        <v>45657</v>
      </c>
      <c r="E53" s="125" t="s">
        <v>1127</v>
      </c>
      <c r="F53" s="125" t="s">
        <v>1128</v>
      </c>
    </row>
    <row r="54" s="115" customFormat="1" ht="20" customHeight="1" spans="1:6">
      <c r="A54" s="125" t="s">
        <v>1125</v>
      </c>
      <c r="B54" s="127" t="s">
        <v>1160</v>
      </c>
      <c r="C54" s="124">
        <v>44562</v>
      </c>
      <c r="D54" s="124">
        <v>45657</v>
      </c>
      <c r="E54" s="125" t="s">
        <v>1127</v>
      </c>
      <c r="F54" s="125" t="s">
        <v>1128</v>
      </c>
    </row>
    <row r="55" s="115" customFormat="1" ht="20" customHeight="1" spans="1:6">
      <c r="A55" s="125" t="s">
        <v>1125</v>
      </c>
      <c r="B55" s="127" t="s">
        <v>1161</v>
      </c>
      <c r="C55" s="124">
        <v>44562</v>
      </c>
      <c r="D55" s="124">
        <v>45657</v>
      </c>
      <c r="E55" s="125" t="s">
        <v>1127</v>
      </c>
      <c r="F55" s="125" t="s">
        <v>1128</v>
      </c>
    </row>
    <row r="56" s="115" customFormat="1" ht="20" customHeight="1" spans="1:6">
      <c r="A56" s="125" t="s">
        <v>1125</v>
      </c>
      <c r="B56" s="127" t="s">
        <v>1162</v>
      </c>
      <c r="C56" s="124">
        <v>44562</v>
      </c>
      <c r="D56" s="124">
        <v>45657</v>
      </c>
      <c r="E56" s="125" t="s">
        <v>1127</v>
      </c>
      <c r="F56" s="125" t="s">
        <v>1128</v>
      </c>
    </row>
    <row r="57" s="115" customFormat="1" ht="20" customHeight="1" spans="1:6">
      <c r="A57" s="125" t="s">
        <v>1125</v>
      </c>
      <c r="B57" s="127" t="s">
        <v>1163</v>
      </c>
      <c r="C57" s="124">
        <v>44562</v>
      </c>
      <c r="D57" s="124">
        <v>45657</v>
      </c>
      <c r="E57" s="125" t="s">
        <v>1127</v>
      </c>
      <c r="F57" s="125" t="s">
        <v>1128</v>
      </c>
    </row>
    <row r="58" s="115" customFormat="1" ht="20" customHeight="1" spans="1:6">
      <c r="A58" s="125" t="s">
        <v>1125</v>
      </c>
      <c r="B58" s="127" t="s">
        <v>1164</v>
      </c>
      <c r="C58" s="124">
        <v>44562</v>
      </c>
      <c r="D58" s="124">
        <v>45657</v>
      </c>
      <c r="E58" s="125" t="s">
        <v>1127</v>
      </c>
      <c r="F58" s="125" t="s">
        <v>1128</v>
      </c>
    </row>
    <row r="59" s="115" customFormat="1" ht="20" customHeight="1" spans="1:6">
      <c r="A59" s="125" t="s">
        <v>1125</v>
      </c>
      <c r="B59" s="127" t="s">
        <v>1165</v>
      </c>
      <c r="C59" s="124">
        <v>44562</v>
      </c>
      <c r="D59" s="124">
        <v>45657</v>
      </c>
      <c r="E59" s="125" t="s">
        <v>1127</v>
      </c>
      <c r="F59" s="125" t="s">
        <v>1128</v>
      </c>
    </row>
    <row r="60" s="115" customFormat="1" ht="20" customHeight="1" spans="1:6">
      <c r="A60" s="125" t="s">
        <v>1125</v>
      </c>
      <c r="B60" s="127" t="s">
        <v>1166</v>
      </c>
      <c r="C60" s="124">
        <v>44562</v>
      </c>
      <c r="D60" s="124">
        <v>45657</v>
      </c>
      <c r="E60" s="125" t="s">
        <v>1127</v>
      </c>
      <c r="F60" s="125" t="s">
        <v>1128</v>
      </c>
    </row>
    <row r="61" s="115" customFormat="1" ht="20" customHeight="1" spans="1:6">
      <c r="A61" s="125" t="s">
        <v>1125</v>
      </c>
      <c r="B61" s="127" t="s">
        <v>1167</v>
      </c>
      <c r="C61" s="124">
        <v>44562</v>
      </c>
      <c r="D61" s="124">
        <v>45657</v>
      </c>
      <c r="E61" s="125" t="s">
        <v>1127</v>
      </c>
      <c r="F61" s="125" t="s">
        <v>1128</v>
      </c>
    </row>
    <row r="62" s="115" customFormat="1" ht="20" customHeight="1" spans="1:6">
      <c r="A62" s="125" t="s">
        <v>1125</v>
      </c>
      <c r="B62" s="127" t="s">
        <v>1168</v>
      </c>
      <c r="C62" s="124">
        <v>44562</v>
      </c>
      <c r="D62" s="124">
        <v>45657</v>
      </c>
      <c r="E62" s="125" t="s">
        <v>1127</v>
      </c>
      <c r="F62" s="125" t="s">
        <v>1128</v>
      </c>
    </row>
    <row r="63" s="115" customFormat="1" ht="20" customHeight="1" spans="1:6">
      <c r="A63" s="125" t="s">
        <v>1125</v>
      </c>
      <c r="B63" s="127" t="s">
        <v>1169</v>
      </c>
      <c r="C63" s="124">
        <v>44562</v>
      </c>
      <c r="D63" s="124">
        <v>45657</v>
      </c>
      <c r="E63" s="125" t="s">
        <v>1127</v>
      </c>
      <c r="F63" s="125" t="s">
        <v>1128</v>
      </c>
    </row>
    <row r="64" s="115" customFormat="1" ht="20" customHeight="1" spans="1:6">
      <c r="A64" s="125" t="s">
        <v>1125</v>
      </c>
      <c r="B64" s="125" t="s">
        <v>1170</v>
      </c>
      <c r="C64" s="124">
        <v>44197</v>
      </c>
      <c r="D64" s="124">
        <v>45291</v>
      </c>
      <c r="E64" s="125" t="s">
        <v>1127</v>
      </c>
      <c r="F64" s="125" t="s">
        <v>1128</v>
      </c>
    </row>
    <row r="65" s="115" customFormat="1" ht="20" customHeight="1" spans="1:6">
      <c r="A65" s="125" t="s">
        <v>1171</v>
      </c>
      <c r="B65" s="125" t="s">
        <v>1172</v>
      </c>
      <c r="C65" s="124">
        <v>44197</v>
      </c>
      <c r="D65" s="124">
        <v>44561</v>
      </c>
      <c r="E65" s="125" t="s">
        <v>1173</v>
      </c>
      <c r="F65" s="125" t="s">
        <v>1174</v>
      </c>
    </row>
    <row r="66" s="115" customFormat="1" ht="20" customHeight="1" spans="1:6">
      <c r="A66" s="125" t="s">
        <v>1171</v>
      </c>
      <c r="B66" s="127" t="s">
        <v>1175</v>
      </c>
      <c r="C66" s="124">
        <v>44197</v>
      </c>
      <c r="D66" s="124">
        <v>44561</v>
      </c>
      <c r="E66" s="125" t="s">
        <v>1173</v>
      </c>
      <c r="F66" s="125" t="s">
        <v>1174</v>
      </c>
    </row>
    <row r="67" s="115" customFormat="1" ht="20" customHeight="1" spans="1:6">
      <c r="A67" s="125" t="s">
        <v>1171</v>
      </c>
      <c r="B67" s="127" t="s">
        <v>1176</v>
      </c>
      <c r="C67" s="124">
        <v>44197</v>
      </c>
      <c r="D67" s="124">
        <v>44561</v>
      </c>
      <c r="E67" s="125" t="s">
        <v>1173</v>
      </c>
      <c r="F67" s="125" t="s">
        <v>1174</v>
      </c>
    </row>
    <row r="68" s="115" customFormat="1" ht="20" customHeight="1" spans="1:6">
      <c r="A68" s="125" t="s">
        <v>1171</v>
      </c>
      <c r="B68" s="127" t="s">
        <v>1177</v>
      </c>
      <c r="C68" s="124">
        <v>44197</v>
      </c>
      <c r="D68" s="124">
        <v>44561</v>
      </c>
      <c r="E68" s="125" t="s">
        <v>1173</v>
      </c>
      <c r="F68" s="125" t="s">
        <v>1174</v>
      </c>
    </row>
    <row r="69" s="115" customFormat="1" ht="20" customHeight="1" spans="1:6">
      <c r="A69" s="125" t="s">
        <v>1171</v>
      </c>
      <c r="B69" s="127" t="s">
        <v>1178</v>
      </c>
      <c r="C69" s="124">
        <v>44197</v>
      </c>
      <c r="D69" s="124">
        <v>44561</v>
      </c>
      <c r="E69" s="125" t="s">
        <v>1173</v>
      </c>
      <c r="F69" s="125" t="s">
        <v>1174</v>
      </c>
    </row>
    <row r="70" s="115" customFormat="1" ht="20" customHeight="1" spans="1:6">
      <c r="A70" s="125" t="s">
        <v>1171</v>
      </c>
      <c r="B70" s="127" t="s">
        <v>1179</v>
      </c>
      <c r="C70" s="124">
        <v>44197</v>
      </c>
      <c r="D70" s="124">
        <v>44561</v>
      </c>
      <c r="E70" s="125" t="s">
        <v>1173</v>
      </c>
      <c r="F70" s="125" t="s">
        <v>1174</v>
      </c>
    </row>
    <row r="71" s="115" customFormat="1" ht="20" customHeight="1" spans="1:6">
      <c r="A71" s="125" t="s">
        <v>1171</v>
      </c>
      <c r="B71" s="127" t="s">
        <v>1180</v>
      </c>
      <c r="C71" s="124">
        <v>44197</v>
      </c>
      <c r="D71" s="124">
        <v>44561</v>
      </c>
      <c r="E71" s="125" t="s">
        <v>1173</v>
      </c>
      <c r="F71" s="125" t="s">
        <v>1174</v>
      </c>
    </row>
    <row r="72" s="115" customFormat="1" ht="20" customHeight="1" spans="1:6">
      <c r="A72" s="125" t="s">
        <v>1171</v>
      </c>
      <c r="B72" s="127" t="s">
        <v>1181</v>
      </c>
      <c r="C72" s="124">
        <v>44197</v>
      </c>
      <c r="D72" s="124">
        <v>44561</v>
      </c>
      <c r="E72" s="125" t="s">
        <v>1173</v>
      </c>
      <c r="F72" s="125" t="s">
        <v>1174</v>
      </c>
    </row>
    <row r="73" s="115" customFormat="1" ht="20" customHeight="1" spans="1:6">
      <c r="A73" s="125" t="s">
        <v>1171</v>
      </c>
      <c r="B73" s="127" t="s">
        <v>1182</v>
      </c>
      <c r="C73" s="124">
        <v>44197</v>
      </c>
      <c r="D73" s="124">
        <v>44561</v>
      </c>
      <c r="E73" s="125" t="s">
        <v>1173</v>
      </c>
      <c r="F73" s="125" t="s">
        <v>1174</v>
      </c>
    </row>
    <row r="74" s="115" customFormat="1" ht="20" customHeight="1" spans="1:6">
      <c r="A74" s="125" t="s">
        <v>1171</v>
      </c>
      <c r="B74" s="127" t="s">
        <v>1183</v>
      </c>
      <c r="C74" s="124">
        <v>44197</v>
      </c>
      <c r="D74" s="124">
        <v>44561</v>
      </c>
      <c r="E74" s="125" t="s">
        <v>1173</v>
      </c>
      <c r="F74" s="125" t="s">
        <v>1174</v>
      </c>
    </row>
    <row r="75" s="115" customFormat="1" ht="20" customHeight="1" spans="1:6">
      <c r="A75" s="125" t="s">
        <v>1171</v>
      </c>
      <c r="B75" s="127" t="s">
        <v>1184</v>
      </c>
      <c r="C75" s="124">
        <v>44197</v>
      </c>
      <c r="D75" s="124">
        <v>44561</v>
      </c>
      <c r="E75" s="125" t="s">
        <v>1173</v>
      </c>
      <c r="F75" s="125" t="s">
        <v>1174</v>
      </c>
    </row>
    <row r="76" s="115" customFormat="1" ht="20" customHeight="1" spans="1:6">
      <c r="A76" s="125" t="s">
        <v>1171</v>
      </c>
      <c r="B76" s="127" t="s">
        <v>1185</v>
      </c>
      <c r="C76" s="124">
        <v>44197</v>
      </c>
      <c r="D76" s="124">
        <v>44561</v>
      </c>
      <c r="E76" s="125" t="s">
        <v>1173</v>
      </c>
      <c r="F76" s="125" t="s">
        <v>1174</v>
      </c>
    </row>
    <row r="77" s="115" customFormat="1" ht="20" customHeight="1" spans="1:6">
      <c r="A77" s="125" t="s">
        <v>1171</v>
      </c>
      <c r="B77" s="127" t="s">
        <v>1186</v>
      </c>
      <c r="C77" s="124">
        <v>44197</v>
      </c>
      <c r="D77" s="124">
        <v>44561</v>
      </c>
      <c r="E77" s="125" t="s">
        <v>1173</v>
      </c>
      <c r="F77" s="125" t="s">
        <v>1174</v>
      </c>
    </row>
    <row r="78" s="115" customFormat="1" ht="20" customHeight="1" spans="1:6">
      <c r="A78" s="125" t="s">
        <v>1171</v>
      </c>
      <c r="B78" s="127" t="s">
        <v>1187</v>
      </c>
      <c r="C78" s="124">
        <v>44197</v>
      </c>
      <c r="D78" s="124">
        <v>44561</v>
      </c>
      <c r="E78" s="125" t="s">
        <v>1173</v>
      </c>
      <c r="F78" s="125" t="s">
        <v>1174</v>
      </c>
    </row>
    <row r="79" s="115" customFormat="1" ht="20" customHeight="1" spans="1:6">
      <c r="A79" s="125" t="s">
        <v>1171</v>
      </c>
      <c r="B79" s="127" t="s">
        <v>1188</v>
      </c>
      <c r="C79" s="124">
        <v>44197</v>
      </c>
      <c r="D79" s="124">
        <v>44561</v>
      </c>
      <c r="E79" s="125" t="s">
        <v>1173</v>
      </c>
      <c r="F79" s="125" t="s">
        <v>1174</v>
      </c>
    </row>
    <row r="80" s="115" customFormat="1" ht="20" customHeight="1" spans="1:6">
      <c r="A80" s="125" t="s">
        <v>1171</v>
      </c>
      <c r="B80" s="127" t="s">
        <v>1189</v>
      </c>
      <c r="C80" s="124">
        <v>44197</v>
      </c>
      <c r="D80" s="124">
        <v>44561</v>
      </c>
      <c r="E80" s="125" t="s">
        <v>1173</v>
      </c>
      <c r="F80" s="125" t="s">
        <v>1174</v>
      </c>
    </row>
    <row r="81" s="115" customFormat="1" ht="20" customHeight="1" spans="1:6">
      <c r="A81" s="125" t="s">
        <v>1171</v>
      </c>
      <c r="B81" s="127" t="s">
        <v>1190</v>
      </c>
      <c r="C81" s="124">
        <v>44197</v>
      </c>
      <c r="D81" s="124">
        <v>44561</v>
      </c>
      <c r="E81" s="125" t="s">
        <v>1173</v>
      </c>
      <c r="F81" s="125" t="s">
        <v>1174</v>
      </c>
    </row>
    <row r="82" s="115" customFormat="1" ht="20" customHeight="1" spans="1:6">
      <c r="A82" s="125" t="s">
        <v>1171</v>
      </c>
      <c r="B82" s="127" t="s">
        <v>1191</v>
      </c>
      <c r="C82" s="124">
        <v>44197</v>
      </c>
      <c r="D82" s="124">
        <v>44561</v>
      </c>
      <c r="E82" s="125" t="s">
        <v>1173</v>
      </c>
      <c r="F82" s="125" t="s">
        <v>1174</v>
      </c>
    </row>
    <row r="83" s="115" customFormat="1" ht="20" customHeight="1" spans="1:6">
      <c r="A83" s="125" t="s">
        <v>1171</v>
      </c>
      <c r="B83" s="127" t="s">
        <v>1183</v>
      </c>
      <c r="C83" s="124">
        <v>44197</v>
      </c>
      <c r="D83" s="124">
        <v>44561</v>
      </c>
      <c r="E83" s="125" t="s">
        <v>1173</v>
      </c>
      <c r="F83" s="125" t="s">
        <v>1174</v>
      </c>
    </row>
    <row r="84" s="115" customFormat="1" ht="20" customHeight="1" spans="1:6">
      <c r="A84" s="125" t="s">
        <v>1171</v>
      </c>
      <c r="B84" s="127" t="s">
        <v>1192</v>
      </c>
      <c r="C84" s="124">
        <v>44197</v>
      </c>
      <c r="D84" s="124">
        <v>44561</v>
      </c>
      <c r="E84" s="125" t="s">
        <v>1173</v>
      </c>
      <c r="F84" s="125" t="s">
        <v>1174</v>
      </c>
    </row>
    <row r="85" s="115" customFormat="1" ht="20" customHeight="1" spans="1:6">
      <c r="A85" s="125" t="s">
        <v>1171</v>
      </c>
      <c r="B85" s="127" t="s">
        <v>1193</v>
      </c>
      <c r="C85" s="124">
        <v>44197</v>
      </c>
      <c r="D85" s="124">
        <v>44561</v>
      </c>
      <c r="E85" s="125" t="s">
        <v>1173</v>
      </c>
      <c r="F85" s="125" t="s">
        <v>1174</v>
      </c>
    </row>
    <row r="86" s="115" customFormat="1" ht="20" customHeight="1" spans="1:6">
      <c r="A86" s="125" t="s">
        <v>1171</v>
      </c>
      <c r="B86" s="127" t="s">
        <v>1194</v>
      </c>
      <c r="C86" s="124">
        <v>44197</v>
      </c>
      <c r="D86" s="124">
        <v>44561</v>
      </c>
      <c r="E86" s="125" t="s">
        <v>1173</v>
      </c>
      <c r="F86" s="125" t="s">
        <v>1174</v>
      </c>
    </row>
    <row r="87" s="115" customFormat="1" ht="20" customHeight="1" spans="1:6">
      <c r="A87" s="125" t="s">
        <v>1171</v>
      </c>
      <c r="B87" s="127" t="s">
        <v>1195</v>
      </c>
      <c r="C87" s="124">
        <v>44197</v>
      </c>
      <c r="D87" s="124">
        <v>44561</v>
      </c>
      <c r="E87" s="125" t="s">
        <v>1173</v>
      </c>
      <c r="F87" s="125" t="s">
        <v>1174</v>
      </c>
    </row>
    <row r="88" s="115" customFormat="1" ht="20" customHeight="1" spans="1:6">
      <c r="A88" s="125" t="s">
        <v>1171</v>
      </c>
      <c r="B88" s="127" t="s">
        <v>1196</v>
      </c>
      <c r="C88" s="124">
        <v>44197</v>
      </c>
      <c r="D88" s="124">
        <v>44561</v>
      </c>
      <c r="E88" s="125" t="s">
        <v>1173</v>
      </c>
      <c r="F88" s="125" t="s">
        <v>1174</v>
      </c>
    </row>
    <row r="89" s="115" customFormat="1" ht="20" customHeight="1" spans="1:6">
      <c r="A89" s="125" t="s">
        <v>1171</v>
      </c>
      <c r="B89" s="127" t="s">
        <v>1197</v>
      </c>
      <c r="C89" s="124">
        <v>44197</v>
      </c>
      <c r="D89" s="124">
        <v>44561</v>
      </c>
      <c r="E89" s="125" t="s">
        <v>1173</v>
      </c>
      <c r="F89" s="125" t="s">
        <v>1174</v>
      </c>
    </row>
    <row r="90" s="115" customFormat="1" ht="20" customHeight="1" spans="1:6">
      <c r="A90" s="125" t="s">
        <v>1171</v>
      </c>
      <c r="B90" s="127" t="s">
        <v>1198</v>
      </c>
      <c r="C90" s="124">
        <v>44197</v>
      </c>
      <c r="D90" s="124">
        <v>44561</v>
      </c>
      <c r="E90" s="125" t="s">
        <v>1173</v>
      </c>
      <c r="F90" s="125" t="s">
        <v>1174</v>
      </c>
    </row>
    <row r="91" s="115" customFormat="1" ht="20" customHeight="1" spans="1:6">
      <c r="A91" s="125" t="s">
        <v>1171</v>
      </c>
      <c r="B91" s="127" t="s">
        <v>1180</v>
      </c>
      <c r="C91" s="124">
        <v>44197</v>
      </c>
      <c r="D91" s="124">
        <v>44561</v>
      </c>
      <c r="E91" s="125" t="s">
        <v>1173</v>
      </c>
      <c r="F91" s="125" t="s">
        <v>1174</v>
      </c>
    </row>
    <row r="92" s="115" customFormat="1" ht="20" customHeight="1" spans="1:6">
      <c r="A92" s="125" t="s">
        <v>1171</v>
      </c>
      <c r="B92" s="127" t="s">
        <v>1199</v>
      </c>
      <c r="C92" s="124">
        <v>44197</v>
      </c>
      <c r="D92" s="124">
        <v>44561</v>
      </c>
      <c r="E92" s="125" t="s">
        <v>1173</v>
      </c>
      <c r="F92" s="125" t="s">
        <v>1174</v>
      </c>
    </row>
    <row r="93" s="115" customFormat="1" ht="20" customHeight="1" spans="1:6">
      <c r="A93" s="125" t="s">
        <v>1171</v>
      </c>
      <c r="B93" s="127" t="s">
        <v>1200</v>
      </c>
      <c r="C93" s="124">
        <v>44197</v>
      </c>
      <c r="D93" s="124">
        <v>44561</v>
      </c>
      <c r="E93" s="125" t="s">
        <v>1173</v>
      </c>
      <c r="F93" s="125" t="s">
        <v>1174</v>
      </c>
    </row>
    <row r="94" s="115" customFormat="1" ht="20" customHeight="1" spans="1:6">
      <c r="A94" s="125" t="s">
        <v>1171</v>
      </c>
      <c r="B94" s="127" t="s">
        <v>1201</v>
      </c>
      <c r="C94" s="124">
        <v>44197</v>
      </c>
      <c r="D94" s="124">
        <v>44561</v>
      </c>
      <c r="E94" s="125" t="s">
        <v>1173</v>
      </c>
      <c r="F94" s="125" t="s">
        <v>1174</v>
      </c>
    </row>
    <row r="95" s="115" customFormat="1" ht="20" customHeight="1" spans="1:6">
      <c r="A95" s="125" t="s">
        <v>1171</v>
      </c>
      <c r="B95" s="127" t="s">
        <v>1202</v>
      </c>
      <c r="C95" s="124">
        <v>44197</v>
      </c>
      <c r="D95" s="124">
        <v>44561</v>
      </c>
      <c r="E95" s="125" t="s">
        <v>1173</v>
      </c>
      <c r="F95" s="125" t="s">
        <v>1174</v>
      </c>
    </row>
    <row r="96" s="115" customFormat="1" ht="20" customHeight="1" spans="1:6">
      <c r="A96" s="125" t="s">
        <v>1171</v>
      </c>
      <c r="B96" s="127" t="s">
        <v>1203</v>
      </c>
      <c r="C96" s="124">
        <v>44197</v>
      </c>
      <c r="D96" s="124">
        <v>44561</v>
      </c>
      <c r="E96" s="125" t="s">
        <v>1173</v>
      </c>
      <c r="F96" s="125" t="s">
        <v>1174</v>
      </c>
    </row>
    <row r="97" s="115" customFormat="1" ht="20" customHeight="1" spans="1:6">
      <c r="A97" s="125" t="s">
        <v>1171</v>
      </c>
      <c r="B97" s="127" t="s">
        <v>1204</v>
      </c>
      <c r="C97" s="124">
        <v>44197</v>
      </c>
      <c r="D97" s="124">
        <v>44561</v>
      </c>
      <c r="E97" s="125" t="s">
        <v>1173</v>
      </c>
      <c r="F97" s="125" t="s">
        <v>1174</v>
      </c>
    </row>
    <row r="98" s="115" customFormat="1" ht="20" customHeight="1" spans="1:6">
      <c r="A98" s="125" t="s">
        <v>1171</v>
      </c>
      <c r="B98" s="127" t="s">
        <v>1205</v>
      </c>
      <c r="C98" s="124">
        <v>44197</v>
      </c>
      <c r="D98" s="124">
        <v>44561</v>
      </c>
      <c r="E98" s="125" t="s">
        <v>1173</v>
      </c>
      <c r="F98" s="125" t="s">
        <v>1174</v>
      </c>
    </row>
    <row r="99" s="115" customFormat="1" ht="20" customHeight="1" spans="1:6">
      <c r="A99" s="125" t="s">
        <v>1171</v>
      </c>
      <c r="B99" s="127" t="s">
        <v>1206</v>
      </c>
      <c r="C99" s="124">
        <v>44197</v>
      </c>
      <c r="D99" s="124">
        <v>44561</v>
      </c>
      <c r="E99" s="125" t="s">
        <v>1173</v>
      </c>
      <c r="F99" s="125" t="s">
        <v>1174</v>
      </c>
    </row>
    <row r="100" s="115" customFormat="1" ht="20" customHeight="1" spans="1:6">
      <c r="A100" s="125" t="s">
        <v>1171</v>
      </c>
      <c r="B100" s="127" t="s">
        <v>1207</v>
      </c>
      <c r="C100" s="124">
        <v>44197</v>
      </c>
      <c r="D100" s="124">
        <v>44561</v>
      </c>
      <c r="E100" s="125" t="s">
        <v>1173</v>
      </c>
      <c r="F100" s="125" t="s">
        <v>1174</v>
      </c>
    </row>
    <row r="101" s="115" customFormat="1" ht="20" customHeight="1" spans="1:6">
      <c r="A101" s="125" t="s">
        <v>1171</v>
      </c>
      <c r="B101" s="127" t="s">
        <v>1208</v>
      </c>
      <c r="C101" s="124">
        <v>44197</v>
      </c>
      <c r="D101" s="124">
        <v>44561</v>
      </c>
      <c r="E101" s="125" t="s">
        <v>1173</v>
      </c>
      <c r="F101" s="125" t="s">
        <v>1174</v>
      </c>
    </row>
    <row r="102" s="115" customFormat="1" ht="20" customHeight="1" spans="1:6">
      <c r="A102" s="125" t="s">
        <v>1171</v>
      </c>
      <c r="B102" s="127" t="s">
        <v>1209</v>
      </c>
      <c r="C102" s="124">
        <v>44197</v>
      </c>
      <c r="D102" s="124">
        <v>44561</v>
      </c>
      <c r="E102" s="125" t="s">
        <v>1173</v>
      </c>
      <c r="F102" s="125" t="s">
        <v>1174</v>
      </c>
    </row>
    <row r="103" s="115" customFormat="1" ht="20" customHeight="1" spans="1:6">
      <c r="A103" s="125" t="s">
        <v>1171</v>
      </c>
      <c r="B103" s="127" t="s">
        <v>1210</v>
      </c>
      <c r="C103" s="124">
        <v>44197</v>
      </c>
      <c r="D103" s="124">
        <v>44561</v>
      </c>
      <c r="E103" s="125" t="s">
        <v>1173</v>
      </c>
      <c r="F103" s="125" t="s">
        <v>1174</v>
      </c>
    </row>
    <row r="104" s="115" customFormat="1" ht="20" customHeight="1" spans="1:6">
      <c r="A104" s="125" t="s">
        <v>1171</v>
      </c>
      <c r="B104" s="127" t="s">
        <v>1211</v>
      </c>
      <c r="C104" s="124">
        <v>44197</v>
      </c>
      <c r="D104" s="124">
        <v>44561</v>
      </c>
      <c r="E104" s="125" t="s">
        <v>1173</v>
      </c>
      <c r="F104" s="125" t="s">
        <v>1174</v>
      </c>
    </row>
    <row r="105" s="115" customFormat="1" ht="20" customHeight="1" spans="1:6">
      <c r="A105" s="125" t="s">
        <v>1171</v>
      </c>
      <c r="B105" s="127" t="s">
        <v>1212</v>
      </c>
      <c r="C105" s="124">
        <v>44197</v>
      </c>
      <c r="D105" s="124">
        <v>44561</v>
      </c>
      <c r="E105" s="125" t="s">
        <v>1173</v>
      </c>
      <c r="F105" s="125" t="s">
        <v>1174</v>
      </c>
    </row>
    <row r="106" s="115" customFormat="1" ht="20" customHeight="1" spans="1:6">
      <c r="A106" s="125" t="s">
        <v>1171</v>
      </c>
      <c r="B106" s="127" t="s">
        <v>1213</v>
      </c>
      <c r="C106" s="124">
        <v>44197</v>
      </c>
      <c r="D106" s="124">
        <v>44561</v>
      </c>
      <c r="E106" s="125" t="s">
        <v>1173</v>
      </c>
      <c r="F106" s="125" t="s">
        <v>1174</v>
      </c>
    </row>
    <row r="107" s="115" customFormat="1" ht="20" customHeight="1" spans="1:6">
      <c r="A107" s="125" t="s">
        <v>1171</v>
      </c>
      <c r="B107" s="127" t="s">
        <v>1214</v>
      </c>
      <c r="C107" s="124">
        <v>44197</v>
      </c>
      <c r="D107" s="124">
        <v>44561</v>
      </c>
      <c r="E107" s="125" t="s">
        <v>1173</v>
      </c>
      <c r="F107" s="125" t="s">
        <v>1174</v>
      </c>
    </row>
    <row r="108" s="115" customFormat="1" ht="20" customHeight="1" spans="1:6">
      <c r="A108" s="125" t="s">
        <v>1171</v>
      </c>
      <c r="B108" s="127" t="s">
        <v>1215</v>
      </c>
      <c r="C108" s="124">
        <v>44197</v>
      </c>
      <c r="D108" s="124">
        <v>44561</v>
      </c>
      <c r="E108" s="125" t="s">
        <v>1173</v>
      </c>
      <c r="F108" s="125" t="s">
        <v>1174</v>
      </c>
    </row>
    <row r="109" s="115" customFormat="1" ht="20" customHeight="1" spans="1:6">
      <c r="A109" s="125" t="s">
        <v>1171</v>
      </c>
      <c r="B109" s="127" t="s">
        <v>1216</v>
      </c>
      <c r="C109" s="124">
        <v>44197</v>
      </c>
      <c r="D109" s="124">
        <v>44561</v>
      </c>
      <c r="E109" s="125" t="s">
        <v>1173</v>
      </c>
      <c r="F109" s="125" t="s">
        <v>1174</v>
      </c>
    </row>
    <row r="110" s="115" customFormat="1" ht="20" customHeight="1" spans="1:6">
      <c r="A110" s="125" t="s">
        <v>1171</v>
      </c>
      <c r="B110" s="127" t="s">
        <v>1217</v>
      </c>
      <c r="C110" s="124">
        <v>44197</v>
      </c>
      <c r="D110" s="124">
        <v>44561</v>
      </c>
      <c r="E110" s="125" t="s">
        <v>1173</v>
      </c>
      <c r="F110" s="125" t="s">
        <v>1174</v>
      </c>
    </row>
    <row r="111" s="115" customFormat="1" ht="20" customHeight="1" spans="1:6">
      <c r="A111" s="125" t="s">
        <v>1171</v>
      </c>
      <c r="B111" s="127" t="s">
        <v>1218</v>
      </c>
      <c r="C111" s="124">
        <v>44197</v>
      </c>
      <c r="D111" s="124">
        <v>44561</v>
      </c>
      <c r="E111" s="125" t="s">
        <v>1173</v>
      </c>
      <c r="F111" s="125" t="s">
        <v>1174</v>
      </c>
    </row>
    <row r="112" s="115" customFormat="1" ht="20" customHeight="1" spans="1:6">
      <c r="A112" s="125" t="s">
        <v>1171</v>
      </c>
      <c r="B112" s="127" t="s">
        <v>1219</v>
      </c>
      <c r="C112" s="124">
        <v>44197</v>
      </c>
      <c r="D112" s="124">
        <v>44561</v>
      </c>
      <c r="E112" s="125" t="s">
        <v>1173</v>
      </c>
      <c r="F112" s="125" t="s">
        <v>1174</v>
      </c>
    </row>
    <row r="113" s="115" customFormat="1" ht="20" customHeight="1" spans="1:6">
      <c r="A113" s="125" t="s">
        <v>1171</v>
      </c>
      <c r="B113" s="127" t="s">
        <v>1220</v>
      </c>
      <c r="C113" s="124">
        <v>44197</v>
      </c>
      <c r="D113" s="124">
        <v>44561</v>
      </c>
      <c r="E113" s="125" t="s">
        <v>1173</v>
      </c>
      <c r="F113" s="125" t="s">
        <v>1174</v>
      </c>
    </row>
    <row r="114" s="115" customFormat="1" ht="20" customHeight="1" spans="1:6">
      <c r="A114" s="125" t="s">
        <v>1171</v>
      </c>
      <c r="B114" s="127" t="s">
        <v>1221</v>
      </c>
      <c r="C114" s="124">
        <v>44197</v>
      </c>
      <c r="D114" s="124">
        <v>44561</v>
      </c>
      <c r="E114" s="125" t="s">
        <v>1173</v>
      </c>
      <c r="F114" s="125" t="s">
        <v>1174</v>
      </c>
    </row>
    <row r="115" s="115" customFormat="1" ht="20" customHeight="1" spans="1:6">
      <c r="A115" s="125" t="s">
        <v>1171</v>
      </c>
      <c r="B115" s="127" t="s">
        <v>1222</v>
      </c>
      <c r="C115" s="124">
        <v>44197</v>
      </c>
      <c r="D115" s="124">
        <v>44561</v>
      </c>
      <c r="E115" s="125" t="s">
        <v>1173</v>
      </c>
      <c r="F115" s="125" t="s">
        <v>1174</v>
      </c>
    </row>
    <row r="116" s="115" customFormat="1" ht="20" customHeight="1" spans="1:6">
      <c r="A116" s="125" t="s">
        <v>1171</v>
      </c>
      <c r="B116" s="127" t="s">
        <v>1223</v>
      </c>
      <c r="C116" s="124">
        <v>44197</v>
      </c>
      <c r="D116" s="124">
        <v>44561</v>
      </c>
      <c r="E116" s="125" t="s">
        <v>1173</v>
      </c>
      <c r="F116" s="125" t="s">
        <v>1174</v>
      </c>
    </row>
    <row r="117" s="115" customFormat="1" ht="20" customHeight="1" spans="1:6">
      <c r="A117" s="125" t="s">
        <v>1171</v>
      </c>
      <c r="B117" s="125" t="s">
        <v>1224</v>
      </c>
      <c r="C117" s="124">
        <v>44562</v>
      </c>
      <c r="D117" s="124">
        <v>45657</v>
      </c>
      <c r="E117" s="125" t="s">
        <v>1173</v>
      </c>
      <c r="F117" s="125" t="s">
        <v>1174</v>
      </c>
    </row>
    <row r="118" s="115" customFormat="1" ht="20" customHeight="1" spans="1:6">
      <c r="A118" s="125" t="s">
        <v>1171</v>
      </c>
      <c r="B118" s="125" t="s">
        <v>1225</v>
      </c>
      <c r="C118" s="124">
        <v>44562</v>
      </c>
      <c r="D118" s="124">
        <v>45657</v>
      </c>
      <c r="E118" s="125" t="s">
        <v>1173</v>
      </c>
      <c r="F118" s="125" t="s">
        <v>1174</v>
      </c>
    </row>
    <row r="119" s="115" customFormat="1" ht="20" customHeight="1" spans="1:6">
      <c r="A119" s="125" t="s">
        <v>1171</v>
      </c>
      <c r="B119" s="125" t="s">
        <v>1186</v>
      </c>
      <c r="C119" s="124">
        <v>43466</v>
      </c>
      <c r="D119" s="124">
        <v>43830</v>
      </c>
      <c r="E119" s="125" t="s">
        <v>1226</v>
      </c>
      <c r="F119" s="125" t="s">
        <v>1227</v>
      </c>
    </row>
    <row r="120" s="115" customFormat="1" ht="20" customHeight="1" spans="1:6">
      <c r="A120" s="125" t="s">
        <v>1171</v>
      </c>
      <c r="B120" s="127" t="s">
        <v>1228</v>
      </c>
      <c r="C120" s="124">
        <v>43466</v>
      </c>
      <c r="D120" s="124">
        <v>43830</v>
      </c>
      <c r="E120" s="125" t="s">
        <v>1226</v>
      </c>
      <c r="F120" s="125" t="s">
        <v>1227</v>
      </c>
    </row>
    <row r="121" s="115" customFormat="1" ht="20" customHeight="1" spans="1:6">
      <c r="A121" s="125" t="s">
        <v>1171</v>
      </c>
      <c r="B121" s="127" t="s">
        <v>1215</v>
      </c>
      <c r="C121" s="124">
        <v>43466</v>
      </c>
      <c r="D121" s="124">
        <v>43830</v>
      </c>
      <c r="E121" s="125" t="s">
        <v>1226</v>
      </c>
      <c r="F121" s="125" t="s">
        <v>1227</v>
      </c>
    </row>
    <row r="122" s="115" customFormat="1" ht="20" customHeight="1" spans="1:6">
      <c r="A122" s="125" t="s">
        <v>1171</v>
      </c>
      <c r="B122" s="127" t="s">
        <v>1178</v>
      </c>
      <c r="C122" s="124">
        <v>43466</v>
      </c>
      <c r="D122" s="124">
        <v>43830</v>
      </c>
      <c r="E122" s="125" t="s">
        <v>1226</v>
      </c>
      <c r="F122" s="125" t="s">
        <v>1227</v>
      </c>
    </row>
    <row r="123" s="115" customFormat="1" ht="20" customHeight="1" spans="1:6">
      <c r="A123" s="125" t="s">
        <v>1171</v>
      </c>
      <c r="B123" s="127" t="s">
        <v>1221</v>
      </c>
      <c r="C123" s="124">
        <v>43466</v>
      </c>
      <c r="D123" s="124">
        <v>43830</v>
      </c>
      <c r="E123" s="125" t="s">
        <v>1226</v>
      </c>
      <c r="F123" s="125" t="s">
        <v>1227</v>
      </c>
    </row>
    <row r="124" s="115" customFormat="1" ht="20" customHeight="1" spans="1:6">
      <c r="A124" s="125" t="s">
        <v>1171</v>
      </c>
      <c r="B124" s="127" t="s">
        <v>1183</v>
      </c>
      <c r="C124" s="124">
        <v>43466</v>
      </c>
      <c r="D124" s="124">
        <v>43830</v>
      </c>
      <c r="E124" s="125" t="s">
        <v>1226</v>
      </c>
      <c r="F124" s="125" t="s">
        <v>1227</v>
      </c>
    </row>
    <row r="125" s="115" customFormat="1" ht="20" customHeight="1" spans="1:6">
      <c r="A125" s="125" t="s">
        <v>1171</v>
      </c>
      <c r="B125" s="125" t="s">
        <v>1186</v>
      </c>
      <c r="C125" s="124">
        <v>43831</v>
      </c>
      <c r="D125" s="124">
        <v>44196</v>
      </c>
      <c r="E125" s="125" t="s">
        <v>1226</v>
      </c>
      <c r="F125" s="125" t="s">
        <v>1227</v>
      </c>
    </row>
    <row r="126" s="115" customFormat="1" ht="20" customHeight="1" spans="1:6">
      <c r="A126" s="125" t="s">
        <v>1171</v>
      </c>
      <c r="B126" s="125" t="s">
        <v>1194</v>
      </c>
      <c r="C126" s="124">
        <v>43831</v>
      </c>
      <c r="D126" s="124">
        <v>44196</v>
      </c>
      <c r="E126" s="125" t="s">
        <v>1226</v>
      </c>
      <c r="F126" s="125" t="s">
        <v>1227</v>
      </c>
    </row>
    <row r="127" s="115" customFormat="1" ht="20" customHeight="1" spans="1:6">
      <c r="A127" s="125" t="s">
        <v>1171</v>
      </c>
      <c r="B127" s="125" t="s">
        <v>1195</v>
      </c>
      <c r="C127" s="124">
        <v>43831</v>
      </c>
      <c r="D127" s="124">
        <v>44196</v>
      </c>
      <c r="E127" s="125" t="s">
        <v>1226</v>
      </c>
      <c r="F127" s="125" t="s">
        <v>1227</v>
      </c>
    </row>
    <row r="128" s="115" customFormat="1" ht="20" customHeight="1" spans="1:6">
      <c r="A128" s="125" t="s">
        <v>1171</v>
      </c>
      <c r="B128" s="125" t="s">
        <v>1183</v>
      </c>
      <c r="C128" s="124">
        <v>43831</v>
      </c>
      <c r="D128" s="124">
        <v>44196</v>
      </c>
      <c r="E128" s="125" t="s">
        <v>1226</v>
      </c>
      <c r="F128" s="125" t="s">
        <v>1227</v>
      </c>
    </row>
    <row r="129" s="115" customFormat="1" ht="20" customHeight="1" spans="1:6">
      <c r="A129" s="125" t="s">
        <v>1171</v>
      </c>
      <c r="B129" s="125" t="s">
        <v>1229</v>
      </c>
      <c r="C129" s="124">
        <v>43831</v>
      </c>
      <c r="D129" s="124">
        <v>44196</v>
      </c>
      <c r="E129" s="125" t="s">
        <v>1226</v>
      </c>
      <c r="F129" s="125" t="s">
        <v>1227</v>
      </c>
    </row>
    <row r="130" s="115" customFormat="1" ht="20" customHeight="1" spans="1:6">
      <c r="A130" s="125" t="s">
        <v>1171</v>
      </c>
      <c r="B130" s="125" t="s">
        <v>1220</v>
      </c>
      <c r="C130" s="124">
        <v>43831</v>
      </c>
      <c r="D130" s="124">
        <v>44196</v>
      </c>
      <c r="E130" s="125" t="s">
        <v>1226</v>
      </c>
      <c r="F130" s="125" t="s">
        <v>1227</v>
      </c>
    </row>
    <row r="131" s="115" customFormat="1" ht="20" customHeight="1" spans="1:6">
      <c r="A131" s="125" t="s">
        <v>1171</v>
      </c>
      <c r="B131" s="125" t="s">
        <v>1184</v>
      </c>
      <c r="C131" s="124">
        <v>43831</v>
      </c>
      <c r="D131" s="124">
        <v>44196</v>
      </c>
      <c r="E131" s="125" t="s">
        <v>1230</v>
      </c>
      <c r="F131" s="125" t="s">
        <v>1231</v>
      </c>
    </row>
    <row r="132" s="115" customFormat="1" ht="20" customHeight="1" spans="1:6">
      <c r="A132" s="125" t="s">
        <v>1171</v>
      </c>
      <c r="B132" s="125" t="s">
        <v>1228</v>
      </c>
      <c r="C132" s="124">
        <v>43831</v>
      </c>
      <c r="D132" s="124">
        <v>44196</v>
      </c>
      <c r="E132" s="125" t="s">
        <v>1230</v>
      </c>
      <c r="F132" s="125" t="s">
        <v>1231</v>
      </c>
    </row>
    <row r="133" s="115" customFormat="1" ht="20" customHeight="1" spans="1:6">
      <c r="A133" s="125" t="s">
        <v>1171</v>
      </c>
      <c r="B133" s="125" t="s">
        <v>1232</v>
      </c>
      <c r="C133" s="124">
        <v>43831</v>
      </c>
      <c r="D133" s="124">
        <v>44196</v>
      </c>
      <c r="E133" s="125" t="s">
        <v>1230</v>
      </c>
      <c r="F133" s="125" t="s">
        <v>1231</v>
      </c>
    </row>
    <row r="134" s="115" customFormat="1" ht="20" customHeight="1" spans="1:6">
      <c r="A134" s="125" t="s">
        <v>1171</v>
      </c>
      <c r="B134" s="125" t="s">
        <v>1188</v>
      </c>
      <c r="C134" s="124">
        <v>43831</v>
      </c>
      <c r="D134" s="124">
        <v>44196</v>
      </c>
      <c r="E134" s="125" t="s">
        <v>1233</v>
      </c>
      <c r="F134" s="125" t="s">
        <v>1234</v>
      </c>
    </row>
    <row r="135" s="115" customFormat="1" ht="20" customHeight="1" spans="1:6">
      <c r="A135" s="125" t="s">
        <v>1171</v>
      </c>
      <c r="B135" s="125" t="s">
        <v>1235</v>
      </c>
      <c r="C135" s="124">
        <v>43831</v>
      </c>
      <c r="D135" s="124">
        <v>44196</v>
      </c>
      <c r="E135" s="125" t="s">
        <v>1233</v>
      </c>
      <c r="F135" s="125" t="s">
        <v>1234</v>
      </c>
    </row>
    <row r="136" s="115" customFormat="1" ht="20" customHeight="1" spans="1:6">
      <c r="A136" s="125" t="s">
        <v>1171</v>
      </c>
      <c r="B136" s="125" t="s">
        <v>1199</v>
      </c>
      <c r="C136" s="124">
        <v>43831</v>
      </c>
      <c r="D136" s="124">
        <v>44196</v>
      </c>
      <c r="E136" s="125" t="s">
        <v>1233</v>
      </c>
      <c r="F136" s="125" t="s">
        <v>1234</v>
      </c>
    </row>
    <row r="137" s="115" customFormat="1" ht="20" customHeight="1" spans="1:6">
      <c r="A137" s="125" t="s">
        <v>1171</v>
      </c>
      <c r="B137" s="125" t="s">
        <v>1236</v>
      </c>
      <c r="C137" s="124">
        <v>43831</v>
      </c>
      <c r="D137" s="124">
        <v>44196</v>
      </c>
      <c r="E137" s="125" t="s">
        <v>1233</v>
      </c>
      <c r="F137" s="125" t="s">
        <v>1234</v>
      </c>
    </row>
    <row r="138" s="115" customFormat="1" ht="20" customHeight="1" spans="1:6">
      <c r="A138" s="125" t="s">
        <v>1171</v>
      </c>
      <c r="B138" s="125" t="s">
        <v>1208</v>
      </c>
      <c r="C138" s="124">
        <v>43831</v>
      </c>
      <c r="D138" s="124">
        <v>44196</v>
      </c>
      <c r="E138" s="125" t="s">
        <v>1233</v>
      </c>
      <c r="F138" s="125" t="s">
        <v>1234</v>
      </c>
    </row>
    <row r="139" s="115" customFormat="1" ht="20" customHeight="1" spans="1:6">
      <c r="A139" s="125" t="s">
        <v>1171</v>
      </c>
      <c r="B139" s="125" t="s">
        <v>1209</v>
      </c>
      <c r="C139" s="124">
        <v>43831</v>
      </c>
      <c r="D139" s="124">
        <v>44196</v>
      </c>
      <c r="E139" s="125" t="s">
        <v>1233</v>
      </c>
      <c r="F139" s="125" t="s">
        <v>1234</v>
      </c>
    </row>
    <row r="140" s="115" customFormat="1" ht="20" customHeight="1" spans="1:6">
      <c r="A140" s="125" t="s">
        <v>1171</v>
      </c>
      <c r="B140" s="125" t="s">
        <v>1210</v>
      </c>
      <c r="C140" s="124">
        <v>43831</v>
      </c>
      <c r="D140" s="124">
        <v>44196</v>
      </c>
      <c r="E140" s="125" t="s">
        <v>1233</v>
      </c>
      <c r="F140" s="125" t="s">
        <v>1234</v>
      </c>
    </row>
    <row r="141" s="115" customFormat="1" ht="20" customHeight="1" spans="1:6">
      <c r="A141" s="125" t="s">
        <v>1171</v>
      </c>
      <c r="B141" s="125" t="s">
        <v>1237</v>
      </c>
      <c r="C141" s="124">
        <v>43831</v>
      </c>
      <c r="D141" s="124">
        <v>44196</v>
      </c>
      <c r="E141" s="125" t="s">
        <v>1233</v>
      </c>
      <c r="F141" s="125" t="s">
        <v>1234</v>
      </c>
    </row>
    <row r="142" s="115" customFormat="1" ht="20" customHeight="1" spans="1:6">
      <c r="A142" s="125" t="s">
        <v>1171</v>
      </c>
      <c r="B142" s="125" t="s">
        <v>1238</v>
      </c>
      <c r="C142" s="124">
        <v>43831</v>
      </c>
      <c r="D142" s="124">
        <v>44196</v>
      </c>
      <c r="E142" s="125" t="s">
        <v>1233</v>
      </c>
      <c r="F142" s="125" t="s">
        <v>1234</v>
      </c>
    </row>
    <row r="143" s="115" customFormat="1" ht="20" customHeight="1" spans="1:6">
      <c r="A143" s="125" t="s">
        <v>1171</v>
      </c>
      <c r="B143" s="125" t="s">
        <v>1239</v>
      </c>
      <c r="C143" s="124">
        <v>44197</v>
      </c>
      <c r="D143" s="124">
        <v>44561</v>
      </c>
      <c r="E143" s="125" t="s">
        <v>1233</v>
      </c>
      <c r="F143" s="125" t="s">
        <v>1234</v>
      </c>
    </row>
    <row r="144" s="115" customFormat="1" ht="20" customHeight="1" spans="1:6">
      <c r="A144" s="125" t="s">
        <v>1171</v>
      </c>
      <c r="B144" s="125" t="s">
        <v>1224</v>
      </c>
      <c r="C144" s="124">
        <v>44197</v>
      </c>
      <c r="D144" s="124">
        <v>44561</v>
      </c>
      <c r="E144" s="125" t="s">
        <v>1233</v>
      </c>
      <c r="F144" s="125" t="s">
        <v>1234</v>
      </c>
    </row>
    <row r="145" s="115" customFormat="1" ht="20" customHeight="1" spans="1:6">
      <c r="A145" s="125" t="s">
        <v>1171</v>
      </c>
      <c r="B145" s="125" t="s">
        <v>1225</v>
      </c>
      <c r="C145" s="124">
        <v>44197</v>
      </c>
      <c r="D145" s="124">
        <v>44561</v>
      </c>
      <c r="E145" s="125" t="s">
        <v>1233</v>
      </c>
      <c r="F145" s="125" t="s">
        <v>1234</v>
      </c>
    </row>
    <row r="146" s="115" customFormat="1" ht="20" customHeight="1" spans="1:6">
      <c r="A146" s="125" t="s">
        <v>1171</v>
      </c>
      <c r="B146" s="125" t="s">
        <v>1240</v>
      </c>
      <c r="C146" s="124">
        <v>44197</v>
      </c>
      <c r="D146" s="124">
        <v>44561</v>
      </c>
      <c r="E146" s="125" t="s">
        <v>1233</v>
      </c>
      <c r="F146" s="125" t="s">
        <v>1234</v>
      </c>
    </row>
    <row r="147" s="115" customFormat="1" ht="20" customHeight="1" spans="1:6">
      <c r="A147" s="125" t="s">
        <v>1125</v>
      </c>
      <c r="B147" s="125" t="s">
        <v>1241</v>
      </c>
      <c r="C147" s="124">
        <v>43466</v>
      </c>
      <c r="D147" s="124">
        <v>43830</v>
      </c>
      <c r="E147" s="125" t="s">
        <v>1242</v>
      </c>
      <c r="F147" s="125" t="s">
        <v>1243</v>
      </c>
    </row>
    <row r="148" s="115" customFormat="1" ht="20" customHeight="1" spans="1:6">
      <c r="A148" s="125" t="s">
        <v>1125</v>
      </c>
      <c r="B148" s="125" t="s">
        <v>1244</v>
      </c>
      <c r="C148" s="124">
        <v>43466</v>
      </c>
      <c r="D148" s="124">
        <v>43830</v>
      </c>
      <c r="E148" s="125" t="s">
        <v>1242</v>
      </c>
      <c r="F148" s="125" t="s">
        <v>1243</v>
      </c>
    </row>
    <row r="149" s="115" customFormat="1" ht="20" customHeight="1" spans="1:6">
      <c r="A149" s="125" t="s">
        <v>1125</v>
      </c>
      <c r="B149" s="125" t="s">
        <v>1245</v>
      </c>
      <c r="C149" s="124">
        <v>43466</v>
      </c>
      <c r="D149" s="124">
        <v>43830</v>
      </c>
      <c r="E149" s="125" t="s">
        <v>1242</v>
      </c>
      <c r="F149" s="125" t="s">
        <v>1243</v>
      </c>
    </row>
    <row r="150" s="115" customFormat="1" ht="20" customHeight="1" spans="1:6">
      <c r="A150" s="125" t="s">
        <v>1125</v>
      </c>
      <c r="B150" s="125" t="s">
        <v>1246</v>
      </c>
      <c r="C150" s="124">
        <v>43466</v>
      </c>
      <c r="D150" s="124">
        <v>43830</v>
      </c>
      <c r="E150" s="125" t="s">
        <v>1242</v>
      </c>
      <c r="F150" s="125" t="s">
        <v>1243</v>
      </c>
    </row>
    <row r="151" s="115" customFormat="1" ht="20" customHeight="1" spans="1:6">
      <c r="A151" s="125" t="s">
        <v>1125</v>
      </c>
      <c r="B151" s="125" t="s">
        <v>1247</v>
      </c>
      <c r="C151" s="124">
        <v>43466</v>
      </c>
      <c r="D151" s="124">
        <v>43830</v>
      </c>
      <c r="E151" s="125" t="s">
        <v>1242</v>
      </c>
      <c r="F151" s="125" t="s">
        <v>1243</v>
      </c>
    </row>
    <row r="152" s="115" customFormat="1" ht="20" customHeight="1" spans="1:6">
      <c r="A152" s="125" t="s">
        <v>1125</v>
      </c>
      <c r="B152" s="125" t="s">
        <v>1248</v>
      </c>
      <c r="C152" s="124">
        <v>43466</v>
      </c>
      <c r="D152" s="124">
        <v>43830</v>
      </c>
      <c r="E152" s="125" t="s">
        <v>1242</v>
      </c>
      <c r="F152" s="125" t="s">
        <v>1243</v>
      </c>
    </row>
    <row r="153" s="115" customFormat="1" ht="20" customHeight="1" spans="1:6">
      <c r="A153" s="125" t="s">
        <v>1125</v>
      </c>
      <c r="B153" s="125" t="s">
        <v>1249</v>
      </c>
      <c r="C153" s="124">
        <v>43466</v>
      </c>
      <c r="D153" s="124">
        <v>43830</v>
      </c>
      <c r="E153" s="125" t="s">
        <v>1242</v>
      </c>
      <c r="F153" s="125" t="s">
        <v>1243</v>
      </c>
    </row>
    <row r="154" s="115" customFormat="1" ht="20" customHeight="1" spans="1:6">
      <c r="A154" s="125" t="s">
        <v>1125</v>
      </c>
      <c r="B154" s="125" t="s">
        <v>1250</v>
      </c>
      <c r="C154" s="124">
        <v>43466</v>
      </c>
      <c r="D154" s="124">
        <v>43830</v>
      </c>
      <c r="E154" s="125" t="s">
        <v>1242</v>
      </c>
      <c r="F154" s="125" t="s">
        <v>1243</v>
      </c>
    </row>
    <row r="155" s="115" customFormat="1" ht="20" customHeight="1" spans="1:6">
      <c r="A155" s="125" t="s">
        <v>1125</v>
      </c>
      <c r="B155" s="125" t="s">
        <v>1251</v>
      </c>
      <c r="C155" s="124">
        <v>43466</v>
      </c>
      <c r="D155" s="124">
        <v>43830</v>
      </c>
      <c r="E155" s="125" t="s">
        <v>1242</v>
      </c>
      <c r="F155" s="125" t="s">
        <v>1243</v>
      </c>
    </row>
    <row r="156" s="115" customFormat="1" ht="20" customHeight="1" spans="1:6">
      <c r="A156" s="125" t="s">
        <v>1125</v>
      </c>
      <c r="B156" s="125" t="s">
        <v>1252</v>
      </c>
      <c r="C156" s="124">
        <v>43466</v>
      </c>
      <c r="D156" s="124">
        <v>43830</v>
      </c>
      <c r="E156" s="125" t="s">
        <v>1242</v>
      </c>
      <c r="F156" s="125" t="s">
        <v>1243</v>
      </c>
    </row>
    <row r="157" s="115" customFormat="1" ht="20" customHeight="1" spans="1:6">
      <c r="A157" s="125" t="s">
        <v>1125</v>
      </c>
      <c r="B157" s="125" t="s">
        <v>1253</v>
      </c>
      <c r="C157" s="124">
        <v>43466</v>
      </c>
      <c r="D157" s="124">
        <v>43830</v>
      </c>
      <c r="E157" s="125" t="s">
        <v>1242</v>
      </c>
      <c r="F157" s="125" t="s">
        <v>1243</v>
      </c>
    </row>
    <row r="158" s="115" customFormat="1" ht="20" customHeight="1" spans="1:6">
      <c r="A158" s="125" t="s">
        <v>1125</v>
      </c>
      <c r="B158" s="125" t="s">
        <v>1254</v>
      </c>
      <c r="C158" s="124">
        <v>43466</v>
      </c>
      <c r="D158" s="124">
        <v>43830</v>
      </c>
      <c r="E158" s="125" t="s">
        <v>1242</v>
      </c>
      <c r="F158" s="125" t="s">
        <v>1243</v>
      </c>
    </row>
    <row r="159" s="115" customFormat="1" ht="20" customHeight="1" spans="1:6">
      <c r="A159" s="125" t="s">
        <v>1125</v>
      </c>
      <c r="B159" s="125" t="s">
        <v>1255</v>
      </c>
      <c r="C159" s="124">
        <v>43466</v>
      </c>
      <c r="D159" s="124">
        <v>43830</v>
      </c>
      <c r="E159" s="125" t="s">
        <v>1242</v>
      </c>
      <c r="F159" s="125" t="s">
        <v>1243</v>
      </c>
    </row>
    <row r="160" s="115" customFormat="1" ht="20" customHeight="1" spans="1:6">
      <c r="A160" s="125" t="s">
        <v>1125</v>
      </c>
      <c r="B160" s="125" t="s">
        <v>1256</v>
      </c>
      <c r="C160" s="124">
        <v>43466</v>
      </c>
      <c r="D160" s="124">
        <v>43830</v>
      </c>
      <c r="E160" s="125" t="s">
        <v>1242</v>
      </c>
      <c r="F160" s="125" t="s">
        <v>1243</v>
      </c>
    </row>
    <row r="161" s="115" customFormat="1" ht="20" customHeight="1" spans="1:6">
      <c r="A161" s="125" t="s">
        <v>1125</v>
      </c>
      <c r="B161" s="125" t="s">
        <v>1257</v>
      </c>
      <c r="C161" s="124">
        <v>43466</v>
      </c>
      <c r="D161" s="124">
        <v>43830</v>
      </c>
      <c r="E161" s="125" t="s">
        <v>1242</v>
      </c>
      <c r="F161" s="125" t="s">
        <v>1243</v>
      </c>
    </row>
    <row r="162" s="115" customFormat="1" ht="20" customHeight="1" spans="1:6">
      <c r="A162" s="125" t="s">
        <v>1125</v>
      </c>
      <c r="B162" s="125" t="s">
        <v>1258</v>
      </c>
      <c r="C162" s="124">
        <v>43466</v>
      </c>
      <c r="D162" s="124">
        <v>43830</v>
      </c>
      <c r="E162" s="125" t="s">
        <v>1242</v>
      </c>
      <c r="F162" s="125" t="s">
        <v>1243</v>
      </c>
    </row>
    <row r="163" s="115" customFormat="1" ht="20" customHeight="1" spans="1:6">
      <c r="A163" s="125" t="s">
        <v>1125</v>
      </c>
      <c r="B163" s="125" t="s">
        <v>1259</v>
      </c>
      <c r="C163" s="124">
        <v>43466</v>
      </c>
      <c r="D163" s="124">
        <v>43830</v>
      </c>
      <c r="E163" s="125" t="s">
        <v>1242</v>
      </c>
      <c r="F163" s="125" t="s">
        <v>1243</v>
      </c>
    </row>
    <row r="164" s="115" customFormat="1" ht="20" customHeight="1" spans="1:6">
      <c r="A164" s="125" t="s">
        <v>1125</v>
      </c>
      <c r="B164" s="125" t="s">
        <v>1260</v>
      </c>
      <c r="C164" s="124">
        <v>43466</v>
      </c>
      <c r="D164" s="124">
        <v>43830</v>
      </c>
      <c r="E164" s="125" t="s">
        <v>1242</v>
      </c>
      <c r="F164" s="125" t="s">
        <v>1243</v>
      </c>
    </row>
    <row r="165" s="115" customFormat="1" ht="20" customHeight="1" spans="1:6">
      <c r="A165" s="125" t="s">
        <v>1125</v>
      </c>
      <c r="B165" s="125" t="s">
        <v>1261</v>
      </c>
      <c r="C165" s="124">
        <v>43466</v>
      </c>
      <c r="D165" s="124">
        <v>43830</v>
      </c>
      <c r="E165" s="125" t="s">
        <v>1242</v>
      </c>
      <c r="F165" s="125" t="s">
        <v>1243</v>
      </c>
    </row>
    <row r="166" s="115" customFormat="1" ht="20" customHeight="1" spans="1:6">
      <c r="A166" s="125" t="s">
        <v>1125</v>
      </c>
      <c r="B166" s="125" t="s">
        <v>1262</v>
      </c>
      <c r="C166" s="124">
        <v>43466</v>
      </c>
      <c r="D166" s="124">
        <v>43830</v>
      </c>
      <c r="E166" s="125" t="s">
        <v>1242</v>
      </c>
      <c r="F166" s="125" t="s">
        <v>1243</v>
      </c>
    </row>
    <row r="167" s="115" customFormat="1" ht="20" customHeight="1" spans="1:6">
      <c r="A167" s="125" t="s">
        <v>1125</v>
      </c>
      <c r="B167" s="125" t="s">
        <v>1263</v>
      </c>
      <c r="C167" s="124">
        <v>43466</v>
      </c>
      <c r="D167" s="124">
        <v>43830</v>
      </c>
      <c r="E167" s="125" t="s">
        <v>1242</v>
      </c>
      <c r="F167" s="125" t="s">
        <v>1243</v>
      </c>
    </row>
    <row r="168" s="115" customFormat="1" ht="20" customHeight="1" spans="1:6">
      <c r="A168" s="125" t="s">
        <v>1125</v>
      </c>
      <c r="B168" s="125" t="s">
        <v>1264</v>
      </c>
      <c r="C168" s="124">
        <v>43466</v>
      </c>
      <c r="D168" s="124">
        <v>43830</v>
      </c>
      <c r="E168" s="125" t="s">
        <v>1242</v>
      </c>
      <c r="F168" s="125" t="s">
        <v>1243</v>
      </c>
    </row>
    <row r="169" s="115" customFormat="1" ht="20" customHeight="1" spans="1:6">
      <c r="A169" s="125" t="s">
        <v>1125</v>
      </c>
      <c r="B169" s="125" t="s">
        <v>1265</v>
      </c>
      <c r="C169" s="124">
        <v>43466</v>
      </c>
      <c r="D169" s="124">
        <v>43830</v>
      </c>
      <c r="E169" s="125" t="s">
        <v>1242</v>
      </c>
      <c r="F169" s="125" t="s">
        <v>1243</v>
      </c>
    </row>
    <row r="170" s="115" customFormat="1" ht="20" customHeight="1" spans="1:6">
      <c r="A170" s="125" t="s">
        <v>1125</v>
      </c>
      <c r="B170" s="125" t="s">
        <v>1266</v>
      </c>
      <c r="C170" s="124">
        <v>43466</v>
      </c>
      <c r="D170" s="124">
        <v>43830</v>
      </c>
      <c r="E170" s="125" t="s">
        <v>1242</v>
      </c>
      <c r="F170" s="125" t="s">
        <v>1243</v>
      </c>
    </row>
    <row r="171" s="115" customFormat="1" ht="20" customHeight="1" spans="1:6">
      <c r="A171" s="125" t="s">
        <v>1125</v>
      </c>
      <c r="B171" s="125" t="s">
        <v>1267</v>
      </c>
      <c r="C171" s="124">
        <v>43466</v>
      </c>
      <c r="D171" s="124">
        <v>43830</v>
      </c>
      <c r="E171" s="125" t="s">
        <v>1242</v>
      </c>
      <c r="F171" s="125" t="s">
        <v>1243</v>
      </c>
    </row>
    <row r="172" s="115" customFormat="1" ht="20" customHeight="1" spans="1:6">
      <c r="A172" s="125" t="s">
        <v>1125</v>
      </c>
      <c r="B172" s="125" t="s">
        <v>1268</v>
      </c>
      <c r="C172" s="124">
        <v>43466</v>
      </c>
      <c r="D172" s="124">
        <v>43830</v>
      </c>
      <c r="E172" s="125" t="s">
        <v>1242</v>
      </c>
      <c r="F172" s="125" t="s">
        <v>1243</v>
      </c>
    </row>
    <row r="173" s="115" customFormat="1" ht="20" customHeight="1" spans="1:6">
      <c r="A173" s="125" t="s">
        <v>1125</v>
      </c>
      <c r="B173" s="125" t="s">
        <v>1269</v>
      </c>
      <c r="C173" s="124">
        <v>43466</v>
      </c>
      <c r="D173" s="124">
        <v>43830</v>
      </c>
      <c r="E173" s="125" t="s">
        <v>1242</v>
      </c>
      <c r="F173" s="125" t="s">
        <v>1243</v>
      </c>
    </row>
    <row r="174" s="115" customFormat="1" ht="20" customHeight="1" spans="1:6">
      <c r="A174" s="125" t="s">
        <v>1125</v>
      </c>
      <c r="B174" s="125" t="s">
        <v>1270</v>
      </c>
      <c r="C174" s="124">
        <v>43466</v>
      </c>
      <c r="D174" s="124">
        <v>43830</v>
      </c>
      <c r="E174" s="125" t="s">
        <v>1242</v>
      </c>
      <c r="F174" s="125" t="s">
        <v>1243</v>
      </c>
    </row>
    <row r="175" s="115" customFormat="1" ht="20" customHeight="1" spans="1:6">
      <c r="A175" s="125" t="s">
        <v>1125</v>
      </c>
      <c r="B175" s="125" t="s">
        <v>1271</v>
      </c>
      <c r="C175" s="124">
        <v>43466</v>
      </c>
      <c r="D175" s="124">
        <v>43830</v>
      </c>
      <c r="E175" s="125" t="s">
        <v>1242</v>
      </c>
      <c r="F175" s="125" t="s">
        <v>1243</v>
      </c>
    </row>
    <row r="176" s="115" customFormat="1" ht="20" customHeight="1" spans="1:6">
      <c r="A176" s="125" t="s">
        <v>1125</v>
      </c>
      <c r="B176" s="125" t="s">
        <v>1272</v>
      </c>
      <c r="C176" s="124">
        <v>43466</v>
      </c>
      <c r="D176" s="124">
        <v>43830</v>
      </c>
      <c r="E176" s="125" t="s">
        <v>1242</v>
      </c>
      <c r="F176" s="125" t="s">
        <v>1243</v>
      </c>
    </row>
    <row r="177" s="115" customFormat="1" ht="20" customHeight="1" spans="1:6">
      <c r="A177" s="125" t="s">
        <v>1125</v>
      </c>
      <c r="B177" s="125" t="s">
        <v>1273</v>
      </c>
      <c r="C177" s="124">
        <v>43466</v>
      </c>
      <c r="D177" s="124">
        <v>43830</v>
      </c>
      <c r="E177" s="125" t="s">
        <v>1242</v>
      </c>
      <c r="F177" s="125" t="s">
        <v>1243</v>
      </c>
    </row>
    <row r="178" s="115" customFormat="1" ht="20" customHeight="1" spans="1:6">
      <c r="A178" s="125" t="s">
        <v>1125</v>
      </c>
      <c r="B178" s="125" t="s">
        <v>1274</v>
      </c>
      <c r="C178" s="124">
        <v>43466</v>
      </c>
      <c r="D178" s="124">
        <v>43830</v>
      </c>
      <c r="E178" s="125" t="s">
        <v>1242</v>
      </c>
      <c r="F178" s="125" t="s">
        <v>1243</v>
      </c>
    </row>
    <row r="179" s="115" customFormat="1" ht="20" customHeight="1" spans="1:6">
      <c r="A179" s="125" t="s">
        <v>1125</v>
      </c>
      <c r="B179" s="125" t="s">
        <v>1275</v>
      </c>
      <c r="C179" s="124">
        <v>43466</v>
      </c>
      <c r="D179" s="124">
        <v>43830</v>
      </c>
      <c r="E179" s="125" t="s">
        <v>1242</v>
      </c>
      <c r="F179" s="125" t="s">
        <v>1243</v>
      </c>
    </row>
    <row r="180" s="115" customFormat="1" ht="20" customHeight="1" spans="1:6">
      <c r="A180" s="125" t="s">
        <v>1125</v>
      </c>
      <c r="B180" s="125" t="s">
        <v>1276</v>
      </c>
      <c r="C180" s="124">
        <v>43466</v>
      </c>
      <c r="D180" s="124">
        <v>43830</v>
      </c>
      <c r="E180" s="125" t="s">
        <v>1242</v>
      </c>
      <c r="F180" s="125" t="s">
        <v>1243</v>
      </c>
    </row>
    <row r="181" s="115" customFormat="1" ht="20" customHeight="1" spans="1:6">
      <c r="A181" s="125" t="s">
        <v>1125</v>
      </c>
      <c r="B181" s="125" t="s">
        <v>1277</v>
      </c>
      <c r="C181" s="124">
        <v>43466</v>
      </c>
      <c r="D181" s="124">
        <v>43830</v>
      </c>
      <c r="E181" s="125" t="s">
        <v>1242</v>
      </c>
      <c r="F181" s="125" t="s">
        <v>1243</v>
      </c>
    </row>
    <row r="182" s="115" customFormat="1" ht="20" customHeight="1" spans="1:6">
      <c r="A182" s="125" t="s">
        <v>1125</v>
      </c>
      <c r="B182" s="125" t="s">
        <v>1278</v>
      </c>
      <c r="C182" s="124">
        <v>43466</v>
      </c>
      <c r="D182" s="124">
        <v>43830</v>
      </c>
      <c r="E182" s="125" t="s">
        <v>1242</v>
      </c>
      <c r="F182" s="125" t="s">
        <v>1243</v>
      </c>
    </row>
    <row r="183" s="115" customFormat="1" ht="20" customHeight="1" spans="1:6">
      <c r="A183" s="125" t="s">
        <v>1125</v>
      </c>
      <c r="B183" s="125" t="s">
        <v>1279</v>
      </c>
      <c r="C183" s="124">
        <v>43466</v>
      </c>
      <c r="D183" s="124">
        <v>43830</v>
      </c>
      <c r="E183" s="125" t="s">
        <v>1242</v>
      </c>
      <c r="F183" s="125" t="s">
        <v>1243</v>
      </c>
    </row>
    <row r="184" s="115" customFormat="1" ht="20" customHeight="1" spans="1:6">
      <c r="A184" s="125" t="s">
        <v>1125</v>
      </c>
      <c r="B184" s="125" t="s">
        <v>1280</v>
      </c>
      <c r="C184" s="124">
        <v>43466</v>
      </c>
      <c r="D184" s="124">
        <v>43830</v>
      </c>
      <c r="E184" s="125" t="s">
        <v>1242</v>
      </c>
      <c r="F184" s="125" t="s">
        <v>1243</v>
      </c>
    </row>
    <row r="185" s="115" customFormat="1" ht="20" customHeight="1" spans="1:6">
      <c r="A185" s="125" t="s">
        <v>1125</v>
      </c>
      <c r="B185" s="125" t="s">
        <v>1281</v>
      </c>
      <c r="C185" s="124">
        <v>43466</v>
      </c>
      <c r="D185" s="124">
        <v>43830</v>
      </c>
      <c r="E185" s="125" t="s">
        <v>1242</v>
      </c>
      <c r="F185" s="125" t="s">
        <v>1243</v>
      </c>
    </row>
    <row r="186" s="115" customFormat="1" ht="20" customHeight="1" spans="1:6">
      <c r="A186" s="125" t="s">
        <v>1125</v>
      </c>
      <c r="B186" s="125" t="s">
        <v>1282</v>
      </c>
      <c r="C186" s="124">
        <v>43466</v>
      </c>
      <c r="D186" s="124">
        <v>43830</v>
      </c>
      <c r="E186" s="125" t="s">
        <v>1242</v>
      </c>
      <c r="F186" s="125" t="s">
        <v>1243</v>
      </c>
    </row>
    <row r="187" s="115" customFormat="1" ht="20" customHeight="1" spans="1:6">
      <c r="A187" s="125" t="s">
        <v>1125</v>
      </c>
      <c r="B187" s="125" t="s">
        <v>1283</v>
      </c>
      <c r="C187" s="124">
        <v>43466</v>
      </c>
      <c r="D187" s="124">
        <v>43830</v>
      </c>
      <c r="E187" s="125" t="s">
        <v>1242</v>
      </c>
      <c r="F187" s="125" t="s">
        <v>1243</v>
      </c>
    </row>
    <row r="188" s="115" customFormat="1" ht="20" customHeight="1" spans="1:6">
      <c r="A188" s="125" t="s">
        <v>1125</v>
      </c>
      <c r="B188" s="125" t="s">
        <v>1284</v>
      </c>
      <c r="C188" s="124">
        <v>43466</v>
      </c>
      <c r="D188" s="124">
        <v>43830</v>
      </c>
      <c r="E188" s="125" t="s">
        <v>1242</v>
      </c>
      <c r="F188" s="125" t="s">
        <v>1243</v>
      </c>
    </row>
    <row r="189" s="115" customFormat="1" ht="20" customHeight="1" spans="1:6">
      <c r="A189" s="125" t="s">
        <v>1125</v>
      </c>
      <c r="B189" s="125" t="s">
        <v>1285</v>
      </c>
      <c r="C189" s="124">
        <v>43466</v>
      </c>
      <c r="D189" s="124">
        <v>43830</v>
      </c>
      <c r="E189" s="125" t="s">
        <v>1242</v>
      </c>
      <c r="F189" s="125" t="s">
        <v>1243</v>
      </c>
    </row>
    <row r="190" s="115" customFormat="1" ht="20" customHeight="1" spans="1:6">
      <c r="A190" s="125" t="s">
        <v>1125</v>
      </c>
      <c r="B190" s="125" t="s">
        <v>1286</v>
      </c>
      <c r="C190" s="124">
        <v>43466</v>
      </c>
      <c r="D190" s="124">
        <v>43830</v>
      </c>
      <c r="E190" s="125" t="s">
        <v>1242</v>
      </c>
      <c r="F190" s="125" t="s">
        <v>1243</v>
      </c>
    </row>
    <row r="191" s="115" customFormat="1" ht="20" customHeight="1" spans="1:6">
      <c r="A191" s="125" t="s">
        <v>1125</v>
      </c>
      <c r="B191" s="125" t="s">
        <v>1287</v>
      </c>
      <c r="C191" s="124">
        <v>43466</v>
      </c>
      <c r="D191" s="124">
        <v>43830</v>
      </c>
      <c r="E191" s="125" t="s">
        <v>1242</v>
      </c>
      <c r="F191" s="125" t="s">
        <v>1243</v>
      </c>
    </row>
    <row r="192" s="115" customFormat="1" ht="20" customHeight="1" spans="1:6">
      <c r="A192" s="125" t="s">
        <v>1125</v>
      </c>
      <c r="B192" s="125" t="s">
        <v>1288</v>
      </c>
      <c r="C192" s="124">
        <v>43466</v>
      </c>
      <c r="D192" s="124">
        <v>43830</v>
      </c>
      <c r="E192" s="125" t="s">
        <v>1242</v>
      </c>
      <c r="F192" s="125" t="s">
        <v>1243</v>
      </c>
    </row>
    <row r="193" s="115" customFormat="1" ht="20" customHeight="1" spans="1:6">
      <c r="A193" s="125" t="s">
        <v>1125</v>
      </c>
      <c r="B193" s="125" t="s">
        <v>1289</v>
      </c>
      <c r="C193" s="124">
        <v>43466</v>
      </c>
      <c r="D193" s="124">
        <v>43830</v>
      </c>
      <c r="E193" s="125" t="s">
        <v>1242</v>
      </c>
      <c r="F193" s="125" t="s">
        <v>1243</v>
      </c>
    </row>
    <row r="194" s="115" customFormat="1" ht="20" customHeight="1" spans="1:6">
      <c r="A194" s="125" t="s">
        <v>1125</v>
      </c>
      <c r="B194" s="125" t="s">
        <v>1290</v>
      </c>
      <c r="C194" s="124">
        <v>43466</v>
      </c>
      <c r="D194" s="124">
        <v>43830</v>
      </c>
      <c r="E194" s="125" t="s">
        <v>1242</v>
      </c>
      <c r="F194" s="125" t="s">
        <v>1243</v>
      </c>
    </row>
    <row r="195" s="115" customFormat="1" ht="20" customHeight="1" spans="1:6">
      <c r="A195" s="125" t="s">
        <v>1125</v>
      </c>
      <c r="B195" s="125" t="s">
        <v>1291</v>
      </c>
      <c r="C195" s="124">
        <v>43466</v>
      </c>
      <c r="D195" s="124">
        <v>43830</v>
      </c>
      <c r="E195" s="125" t="s">
        <v>1242</v>
      </c>
      <c r="F195" s="125" t="s">
        <v>1243</v>
      </c>
    </row>
    <row r="196" s="115" customFormat="1" ht="20" customHeight="1" spans="1:6">
      <c r="A196" s="125" t="s">
        <v>1125</v>
      </c>
      <c r="B196" s="125" t="s">
        <v>1292</v>
      </c>
      <c r="C196" s="124">
        <v>43466</v>
      </c>
      <c r="D196" s="124">
        <v>43830</v>
      </c>
      <c r="E196" s="125" t="s">
        <v>1242</v>
      </c>
      <c r="F196" s="125" t="s">
        <v>1243</v>
      </c>
    </row>
    <row r="197" s="115" customFormat="1" ht="20" customHeight="1" spans="1:6">
      <c r="A197" s="125" t="s">
        <v>1125</v>
      </c>
      <c r="B197" s="125" t="s">
        <v>1293</v>
      </c>
      <c r="C197" s="124">
        <v>43466</v>
      </c>
      <c r="D197" s="124">
        <v>43830</v>
      </c>
      <c r="E197" s="125" t="s">
        <v>1242</v>
      </c>
      <c r="F197" s="125" t="s">
        <v>1243</v>
      </c>
    </row>
    <row r="198" s="115" customFormat="1" ht="20" customHeight="1" spans="1:6">
      <c r="A198" s="125" t="s">
        <v>1125</v>
      </c>
      <c r="B198" s="125" t="s">
        <v>1294</v>
      </c>
      <c r="C198" s="124">
        <v>43466</v>
      </c>
      <c r="D198" s="124">
        <v>43830</v>
      </c>
      <c r="E198" s="125" t="s">
        <v>1242</v>
      </c>
      <c r="F198" s="125" t="s">
        <v>1243</v>
      </c>
    </row>
    <row r="199" s="115" customFormat="1" ht="20" customHeight="1" spans="1:6">
      <c r="A199" s="125" t="s">
        <v>1125</v>
      </c>
      <c r="B199" s="125" t="s">
        <v>1295</v>
      </c>
      <c r="C199" s="124">
        <v>43466</v>
      </c>
      <c r="D199" s="124">
        <v>43830</v>
      </c>
      <c r="E199" s="125" t="s">
        <v>1242</v>
      </c>
      <c r="F199" s="125" t="s">
        <v>1243</v>
      </c>
    </row>
    <row r="200" s="115" customFormat="1" ht="20" customHeight="1" spans="1:6">
      <c r="A200" s="125" t="s">
        <v>1125</v>
      </c>
      <c r="B200" s="125" t="s">
        <v>1296</v>
      </c>
      <c r="C200" s="124">
        <v>43466</v>
      </c>
      <c r="D200" s="124">
        <v>43830</v>
      </c>
      <c r="E200" s="125" t="s">
        <v>1242</v>
      </c>
      <c r="F200" s="125" t="s">
        <v>1243</v>
      </c>
    </row>
    <row r="201" s="115" customFormat="1" ht="20" customHeight="1" spans="1:6">
      <c r="A201" s="125" t="s">
        <v>1125</v>
      </c>
      <c r="B201" s="125" t="s">
        <v>1297</v>
      </c>
      <c r="C201" s="124">
        <v>43466</v>
      </c>
      <c r="D201" s="124">
        <v>43830</v>
      </c>
      <c r="E201" s="125" t="s">
        <v>1242</v>
      </c>
      <c r="F201" s="125" t="s">
        <v>1243</v>
      </c>
    </row>
    <row r="202" s="115" customFormat="1" ht="20" customHeight="1" spans="1:6">
      <c r="A202" s="125" t="s">
        <v>1125</v>
      </c>
      <c r="B202" s="125" t="s">
        <v>1298</v>
      </c>
      <c r="C202" s="124">
        <v>43466</v>
      </c>
      <c r="D202" s="124">
        <v>43830</v>
      </c>
      <c r="E202" s="125" t="s">
        <v>1242</v>
      </c>
      <c r="F202" s="125" t="s">
        <v>1243</v>
      </c>
    </row>
    <row r="203" s="115" customFormat="1" ht="20" customHeight="1" spans="1:6">
      <c r="A203" s="125" t="s">
        <v>1125</v>
      </c>
      <c r="B203" s="125" t="s">
        <v>1299</v>
      </c>
      <c r="C203" s="124">
        <v>43466</v>
      </c>
      <c r="D203" s="124">
        <v>43830</v>
      </c>
      <c r="E203" s="125" t="s">
        <v>1242</v>
      </c>
      <c r="F203" s="125" t="s">
        <v>1243</v>
      </c>
    </row>
    <row r="204" s="115" customFormat="1" ht="20" customHeight="1" spans="1:6">
      <c r="A204" s="125" t="s">
        <v>1125</v>
      </c>
      <c r="B204" s="125" t="s">
        <v>1300</v>
      </c>
      <c r="C204" s="124">
        <v>43466</v>
      </c>
      <c r="D204" s="124">
        <v>43830</v>
      </c>
      <c r="E204" s="125" t="s">
        <v>1242</v>
      </c>
      <c r="F204" s="125" t="s">
        <v>1243</v>
      </c>
    </row>
    <row r="205" s="115" customFormat="1" ht="20" customHeight="1" spans="1:6">
      <c r="A205" s="125" t="s">
        <v>1125</v>
      </c>
      <c r="B205" s="125" t="s">
        <v>1301</v>
      </c>
      <c r="C205" s="124">
        <v>43466</v>
      </c>
      <c r="D205" s="124">
        <v>43830</v>
      </c>
      <c r="E205" s="125" t="s">
        <v>1242</v>
      </c>
      <c r="F205" s="125" t="s">
        <v>1243</v>
      </c>
    </row>
    <row r="206" s="115" customFormat="1" ht="20" customHeight="1" spans="1:6">
      <c r="A206" s="125" t="s">
        <v>1125</v>
      </c>
      <c r="B206" s="125" t="s">
        <v>1302</v>
      </c>
      <c r="C206" s="124">
        <v>43466</v>
      </c>
      <c r="D206" s="124">
        <v>43830</v>
      </c>
      <c r="E206" s="125" t="s">
        <v>1242</v>
      </c>
      <c r="F206" s="125" t="s">
        <v>1243</v>
      </c>
    </row>
    <row r="207" s="115" customFormat="1" ht="20" customHeight="1" spans="1:6">
      <c r="A207" s="125" t="s">
        <v>1125</v>
      </c>
      <c r="B207" s="125" t="s">
        <v>1303</v>
      </c>
      <c r="C207" s="124">
        <v>43466</v>
      </c>
      <c r="D207" s="124">
        <v>43830</v>
      </c>
      <c r="E207" s="125" t="s">
        <v>1242</v>
      </c>
      <c r="F207" s="125" t="s">
        <v>1243</v>
      </c>
    </row>
    <row r="208" s="115" customFormat="1" ht="20" customHeight="1" spans="1:6">
      <c r="A208" s="125" t="s">
        <v>1125</v>
      </c>
      <c r="B208" s="125" t="s">
        <v>1304</v>
      </c>
      <c r="C208" s="124">
        <v>43466</v>
      </c>
      <c r="D208" s="124">
        <v>43830</v>
      </c>
      <c r="E208" s="125" t="s">
        <v>1242</v>
      </c>
      <c r="F208" s="125" t="s">
        <v>1243</v>
      </c>
    </row>
    <row r="209" s="115" customFormat="1" ht="20" customHeight="1" spans="1:6">
      <c r="A209" s="125" t="s">
        <v>1125</v>
      </c>
      <c r="B209" s="125" t="s">
        <v>1305</v>
      </c>
      <c r="C209" s="124">
        <v>43466</v>
      </c>
      <c r="D209" s="124">
        <v>43830</v>
      </c>
      <c r="E209" s="125" t="s">
        <v>1242</v>
      </c>
      <c r="F209" s="125" t="s">
        <v>1243</v>
      </c>
    </row>
    <row r="210" s="115" customFormat="1" ht="20" customHeight="1" spans="1:6">
      <c r="A210" s="125" t="s">
        <v>1125</v>
      </c>
      <c r="B210" s="125" t="s">
        <v>1306</v>
      </c>
      <c r="C210" s="124">
        <v>43466</v>
      </c>
      <c r="D210" s="124">
        <v>43830</v>
      </c>
      <c r="E210" s="125" t="s">
        <v>1242</v>
      </c>
      <c r="F210" s="125" t="s">
        <v>1243</v>
      </c>
    </row>
    <row r="211" s="115" customFormat="1" ht="20" customHeight="1" spans="1:6">
      <c r="A211" s="125" t="s">
        <v>1125</v>
      </c>
      <c r="B211" s="125" t="s">
        <v>1307</v>
      </c>
      <c r="C211" s="124">
        <v>43466</v>
      </c>
      <c r="D211" s="124">
        <v>43830</v>
      </c>
      <c r="E211" s="125" t="s">
        <v>1242</v>
      </c>
      <c r="F211" s="125" t="s">
        <v>1243</v>
      </c>
    </row>
    <row r="212" s="115" customFormat="1" ht="20" customHeight="1" spans="1:6">
      <c r="A212" s="125" t="s">
        <v>1125</v>
      </c>
      <c r="B212" s="125" t="s">
        <v>1308</v>
      </c>
      <c r="C212" s="124">
        <v>43466</v>
      </c>
      <c r="D212" s="124">
        <v>43830</v>
      </c>
      <c r="E212" s="125" t="s">
        <v>1242</v>
      </c>
      <c r="F212" s="125" t="s">
        <v>1243</v>
      </c>
    </row>
    <row r="213" s="115" customFormat="1" ht="20" customHeight="1" spans="1:6">
      <c r="A213" s="125" t="s">
        <v>1125</v>
      </c>
      <c r="B213" s="125" t="s">
        <v>1309</v>
      </c>
      <c r="C213" s="124">
        <v>43466</v>
      </c>
      <c r="D213" s="124">
        <v>43830</v>
      </c>
      <c r="E213" s="125" t="s">
        <v>1242</v>
      </c>
      <c r="F213" s="125" t="s">
        <v>1243</v>
      </c>
    </row>
    <row r="214" s="115" customFormat="1" ht="20" customHeight="1" spans="1:6">
      <c r="A214" s="125" t="s">
        <v>1125</v>
      </c>
      <c r="B214" s="125" t="s">
        <v>1310</v>
      </c>
      <c r="C214" s="124">
        <v>43466</v>
      </c>
      <c r="D214" s="124">
        <v>43830</v>
      </c>
      <c r="E214" s="125" t="s">
        <v>1242</v>
      </c>
      <c r="F214" s="125" t="s">
        <v>1243</v>
      </c>
    </row>
    <row r="215" s="115" customFormat="1" ht="20" customHeight="1" spans="1:6">
      <c r="A215" s="125" t="s">
        <v>1125</v>
      </c>
      <c r="B215" s="125" t="s">
        <v>1311</v>
      </c>
      <c r="C215" s="124">
        <v>43466</v>
      </c>
      <c r="D215" s="124">
        <v>43830</v>
      </c>
      <c r="E215" s="125" t="s">
        <v>1242</v>
      </c>
      <c r="F215" s="125" t="s">
        <v>1243</v>
      </c>
    </row>
    <row r="216" s="115" customFormat="1" ht="20" customHeight="1" spans="1:6">
      <c r="A216" s="125" t="s">
        <v>1125</v>
      </c>
      <c r="B216" s="125" t="s">
        <v>1312</v>
      </c>
      <c r="C216" s="124">
        <v>43466</v>
      </c>
      <c r="D216" s="124">
        <v>43830</v>
      </c>
      <c r="E216" s="125" t="s">
        <v>1242</v>
      </c>
      <c r="F216" s="125" t="s">
        <v>1243</v>
      </c>
    </row>
    <row r="217" s="115" customFormat="1" ht="20" customHeight="1" spans="1:6">
      <c r="A217" s="125" t="s">
        <v>1125</v>
      </c>
      <c r="B217" s="125" t="s">
        <v>1313</v>
      </c>
      <c r="C217" s="124">
        <v>43466</v>
      </c>
      <c r="D217" s="124">
        <v>43830</v>
      </c>
      <c r="E217" s="125" t="s">
        <v>1242</v>
      </c>
      <c r="F217" s="125" t="s">
        <v>1243</v>
      </c>
    </row>
    <row r="218" s="115" customFormat="1" ht="20" customHeight="1" spans="1:6">
      <c r="A218" s="125" t="s">
        <v>1125</v>
      </c>
      <c r="B218" s="125" t="s">
        <v>1314</v>
      </c>
      <c r="C218" s="124">
        <v>43466</v>
      </c>
      <c r="D218" s="124">
        <v>43830</v>
      </c>
      <c r="E218" s="125" t="s">
        <v>1242</v>
      </c>
      <c r="F218" s="125" t="s">
        <v>1243</v>
      </c>
    </row>
    <row r="219" s="115" customFormat="1" ht="20" customHeight="1" spans="1:6">
      <c r="A219" s="125" t="s">
        <v>1125</v>
      </c>
      <c r="B219" s="125" t="s">
        <v>1315</v>
      </c>
      <c r="C219" s="124">
        <v>43466</v>
      </c>
      <c r="D219" s="124">
        <v>43830</v>
      </c>
      <c r="E219" s="125" t="s">
        <v>1242</v>
      </c>
      <c r="F219" s="125" t="s">
        <v>1243</v>
      </c>
    </row>
    <row r="220" s="115" customFormat="1" ht="20" customHeight="1" spans="1:6">
      <c r="A220" s="125" t="s">
        <v>1125</v>
      </c>
      <c r="B220" s="125" t="s">
        <v>1316</v>
      </c>
      <c r="C220" s="124">
        <v>43466</v>
      </c>
      <c r="D220" s="124">
        <v>43830</v>
      </c>
      <c r="E220" s="125" t="s">
        <v>1242</v>
      </c>
      <c r="F220" s="125" t="s">
        <v>1243</v>
      </c>
    </row>
    <row r="221" s="115" customFormat="1" ht="20" customHeight="1" spans="1:6">
      <c r="A221" s="125" t="s">
        <v>1125</v>
      </c>
      <c r="B221" s="125" t="s">
        <v>1317</v>
      </c>
      <c r="C221" s="124">
        <v>43466</v>
      </c>
      <c r="D221" s="124">
        <v>43830</v>
      </c>
      <c r="E221" s="125" t="s">
        <v>1242</v>
      </c>
      <c r="F221" s="125" t="s">
        <v>1243</v>
      </c>
    </row>
    <row r="222" s="115" customFormat="1" ht="20" customHeight="1" spans="1:6">
      <c r="A222" s="125" t="s">
        <v>1125</v>
      </c>
      <c r="B222" s="125" t="s">
        <v>1318</v>
      </c>
      <c r="C222" s="124">
        <v>43466</v>
      </c>
      <c r="D222" s="124">
        <v>43830</v>
      </c>
      <c r="E222" s="125" t="s">
        <v>1242</v>
      </c>
      <c r="F222" s="125" t="s">
        <v>1243</v>
      </c>
    </row>
    <row r="223" s="115" customFormat="1" ht="20" customHeight="1" spans="1:6">
      <c r="A223" s="125" t="s">
        <v>1125</v>
      </c>
      <c r="B223" s="125" t="s">
        <v>1319</v>
      </c>
      <c r="C223" s="124">
        <v>43466</v>
      </c>
      <c r="D223" s="124">
        <v>43830</v>
      </c>
      <c r="E223" s="125" t="s">
        <v>1242</v>
      </c>
      <c r="F223" s="125" t="s">
        <v>1243</v>
      </c>
    </row>
    <row r="224" s="115" customFormat="1" ht="20" customHeight="1" spans="1:6">
      <c r="A224" s="125" t="s">
        <v>1125</v>
      </c>
      <c r="B224" s="125" t="s">
        <v>1320</v>
      </c>
      <c r="C224" s="124">
        <v>43466</v>
      </c>
      <c r="D224" s="124">
        <v>43830</v>
      </c>
      <c r="E224" s="125" t="s">
        <v>1242</v>
      </c>
      <c r="F224" s="125" t="s">
        <v>1243</v>
      </c>
    </row>
    <row r="225" s="115" customFormat="1" ht="20" customHeight="1" spans="1:6">
      <c r="A225" s="125" t="s">
        <v>1125</v>
      </c>
      <c r="B225" s="125" t="s">
        <v>1321</v>
      </c>
      <c r="C225" s="124">
        <v>43466</v>
      </c>
      <c r="D225" s="124">
        <v>43830</v>
      </c>
      <c r="E225" s="125" t="s">
        <v>1242</v>
      </c>
      <c r="F225" s="125" t="s">
        <v>1243</v>
      </c>
    </row>
    <row r="226" s="115" customFormat="1" ht="20" customHeight="1" spans="1:6">
      <c r="A226" s="125" t="s">
        <v>1125</v>
      </c>
      <c r="B226" s="125" t="s">
        <v>1322</v>
      </c>
      <c r="C226" s="124">
        <v>43466</v>
      </c>
      <c r="D226" s="124">
        <v>43830</v>
      </c>
      <c r="E226" s="125" t="s">
        <v>1242</v>
      </c>
      <c r="F226" s="125" t="s">
        <v>1243</v>
      </c>
    </row>
    <row r="227" s="115" customFormat="1" ht="20" customHeight="1" spans="1:6">
      <c r="A227" s="125" t="s">
        <v>1125</v>
      </c>
      <c r="B227" s="125" t="s">
        <v>1323</v>
      </c>
      <c r="C227" s="124">
        <v>43466</v>
      </c>
      <c r="D227" s="124">
        <v>43830</v>
      </c>
      <c r="E227" s="125" t="s">
        <v>1242</v>
      </c>
      <c r="F227" s="125" t="s">
        <v>1243</v>
      </c>
    </row>
    <row r="228" s="115" customFormat="1" ht="20" customHeight="1" spans="1:6">
      <c r="A228" s="125" t="s">
        <v>1125</v>
      </c>
      <c r="B228" s="125" t="s">
        <v>1324</v>
      </c>
      <c r="C228" s="124">
        <v>43466</v>
      </c>
      <c r="D228" s="124">
        <v>43830</v>
      </c>
      <c r="E228" s="125" t="s">
        <v>1242</v>
      </c>
      <c r="F228" s="125" t="s">
        <v>1243</v>
      </c>
    </row>
    <row r="229" s="115" customFormat="1" ht="20" customHeight="1" spans="1:6">
      <c r="A229" s="125" t="s">
        <v>1125</v>
      </c>
      <c r="B229" s="125" t="s">
        <v>1325</v>
      </c>
      <c r="C229" s="124">
        <v>43466</v>
      </c>
      <c r="D229" s="124">
        <v>43830</v>
      </c>
      <c r="E229" s="125" t="s">
        <v>1242</v>
      </c>
      <c r="F229" s="125" t="s">
        <v>1243</v>
      </c>
    </row>
    <row r="230" s="115" customFormat="1" ht="20" customHeight="1" spans="1:6">
      <c r="A230" s="125" t="s">
        <v>1125</v>
      </c>
      <c r="B230" s="125" t="s">
        <v>1326</v>
      </c>
      <c r="C230" s="124">
        <v>43466</v>
      </c>
      <c r="D230" s="124">
        <v>43830</v>
      </c>
      <c r="E230" s="125" t="s">
        <v>1242</v>
      </c>
      <c r="F230" s="125" t="s">
        <v>1243</v>
      </c>
    </row>
    <row r="231" s="115" customFormat="1" ht="20" customHeight="1" spans="1:6">
      <c r="A231" s="125" t="s">
        <v>1125</v>
      </c>
      <c r="B231" s="125" t="s">
        <v>1327</v>
      </c>
      <c r="C231" s="124">
        <v>43466</v>
      </c>
      <c r="D231" s="124">
        <v>43830</v>
      </c>
      <c r="E231" s="125" t="s">
        <v>1242</v>
      </c>
      <c r="F231" s="125" t="s">
        <v>1243</v>
      </c>
    </row>
    <row r="232" s="115" customFormat="1" ht="20" customHeight="1" spans="1:6">
      <c r="A232" s="125" t="s">
        <v>1125</v>
      </c>
      <c r="B232" s="125" t="s">
        <v>1328</v>
      </c>
      <c r="C232" s="124">
        <v>43466</v>
      </c>
      <c r="D232" s="124">
        <v>43830</v>
      </c>
      <c r="E232" s="125" t="s">
        <v>1242</v>
      </c>
      <c r="F232" s="125" t="s">
        <v>1243</v>
      </c>
    </row>
    <row r="233" s="115" customFormat="1" ht="20" customHeight="1" spans="1:6">
      <c r="A233" s="125" t="s">
        <v>1125</v>
      </c>
      <c r="B233" s="125" t="s">
        <v>1329</v>
      </c>
      <c r="C233" s="124">
        <v>43466</v>
      </c>
      <c r="D233" s="124">
        <v>43830</v>
      </c>
      <c r="E233" s="125" t="s">
        <v>1242</v>
      </c>
      <c r="F233" s="125" t="s">
        <v>1243</v>
      </c>
    </row>
    <row r="234" s="115" customFormat="1" ht="20" customHeight="1" spans="1:6">
      <c r="A234" s="125" t="s">
        <v>1125</v>
      </c>
      <c r="B234" s="125" t="s">
        <v>1330</v>
      </c>
      <c r="C234" s="124">
        <v>43466</v>
      </c>
      <c r="D234" s="124">
        <v>43830</v>
      </c>
      <c r="E234" s="125" t="s">
        <v>1242</v>
      </c>
      <c r="F234" s="125" t="s">
        <v>1243</v>
      </c>
    </row>
    <row r="235" s="115" customFormat="1" ht="20" customHeight="1" spans="1:6">
      <c r="A235" s="125" t="s">
        <v>1125</v>
      </c>
      <c r="B235" s="125" t="s">
        <v>1331</v>
      </c>
      <c r="C235" s="124">
        <v>43466</v>
      </c>
      <c r="D235" s="124">
        <v>43830</v>
      </c>
      <c r="E235" s="125" t="s">
        <v>1242</v>
      </c>
      <c r="F235" s="125" t="s">
        <v>1243</v>
      </c>
    </row>
    <row r="236" s="115" customFormat="1" ht="20" customHeight="1" spans="1:6">
      <c r="A236" s="125" t="s">
        <v>1125</v>
      </c>
      <c r="B236" s="125" t="s">
        <v>1332</v>
      </c>
      <c r="C236" s="124">
        <v>43466</v>
      </c>
      <c r="D236" s="124">
        <v>43830</v>
      </c>
      <c r="E236" s="125" t="s">
        <v>1242</v>
      </c>
      <c r="F236" s="125" t="s">
        <v>1243</v>
      </c>
    </row>
    <row r="237" s="115" customFormat="1" ht="20" customHeight="1" spans="1:6">
      <c r="A237" s="125" t="s">
        <v>1125</v>
      </c>
      <c r="B237" s="125" t="s">
        <v>1333</v>
      </c>
      <c r="C237" s="124">
        <v>43466</v>
      </c>
      <c r="D237" s="124">
        <v>43830</v>
      </c>
      <c r="E237" s="125" t="s">
        <v>1242</v>
      </c>
      <c r="F237" s="125" t="s">
        <v>1243</v>
      </c>
    </row>
    <row r="238" s="115" customFormat="1" ht="20" customHeight="1" spans="1:6">
      <c r="A238" s="125" t="s">
        <v>1125</v>
      </c>
      <c r="B238" s="125" t="s">
        <v>1334</v>
      </c>
      <c r="C238" s="124">
        <v>43466</v>
      </c>
      <c r="D238" s="124">
        <v>43830</v>
      </c>
      <c r="E238" s="125" t="s">
        <v>1242</v>
      </c>
      <c r="F238" s="125" t="s">
        <v>1243</v>
      </c>
    </row>
    <row r="239" s="115" customFormat="1" ht="20" customHeight="1" spans="1:6">
      <c r="A239" s="125" t="s">
        <v>1125</v>
      </c>
      <c r="B239" s="125" t="s">
        <v>1168</v>
      </c>
      <c r="C239" s="124">
        <v>43466</v>
      </c>
      <c r="D239" s="124">
        <v>43830</v>
      </c>
      <c r="E239" s="125" t="s">
        <v>1242</v>
      </c>
      <c r="F239" s="125" t="s">
        <v>1243</v>
      </c>
    </row>
    <row r="240" s="115" customFormat="1" ht="20" customHeight="1" spans="1:6">
      <c r="A240" s="125" t="s">
        <v>1125</v>
      </c>
      <c r="B240" s="125" t="s">
        <v>1335</v>
      </c>
      <c r="C240" s="124">
        <v>43466</v>
      </c>
      <c r="D240" s="124">
        <v>43830</v>
      </c>
      <c r="E240" s="125" t="s">
        <v>1242</v>
      </c>
      <c r="F240" s="125" t="s">
        <v>1243</v>
      </c>
    </row>
    <row r="241" s="115" customFormat="1" ht="20" customHeight="1" spans="1:6">
      <c r="A241" s="125" t="s">
        <v>1125</v>
      </c>
      <c r="B241" s="125" t="s">
        <v>1336</v>
      </c>
      <c r="C241" s="124">
        <v>43466</v>
      </c>
      <c r="D241" s="124">
        <v>43830</v>
      </c>
      <c r="E241" s="125" t="s">
        <v>1242</v>
      </c>
      <c r="F241" s="125" t="s">
        <v>1243</v>
      </c>
    </row>
    <row r="242" s="115" customFormat="1" ht="20" customHeight="1" spans="1:6">
      <c r="A242" s="125" t="s">
        <v>1125</v>
      </c>
      <c r="B242" s="125" t="s">
        <v>1130</v>
      </c>
      <c r="C242" s="124">
        <v>43831</v>
      </c>
      <c r="D242" s="124">
        <v>44926</v>
      </c>
      <c r="E242" s="125" t="s">
        <v>1337</v>
      </c>
      <c r="F242" s="125" t="s">
        <v>1338</v>
      </c>
    </row>
    <row r="243" s="115" customFormat="1" ht="20" customHeight="1" spans="1:6">
      <c r="A243" s="125" t="s">
        <v>1125</v>
      </c>
      <c r="B243" s="125" t="s">
        <v>1131</v>
      </c>
      <c r="C243" s="124">
        <v>43831</v>
      </c>
      <c r="D243" s="124">
        <v>44926</v>
      </c>
      <c r="E243" s="125" t="s">
        <v>1337</v>
      </c>
      <c r="F243" s="125" t="s">
        <v>1338</v>
      </c>
    </row>
    <row r="244" s="115" customFormat="1" ht="20" customHeight="1" spans="1:6">
      <c r="A244" s="125" t="s">
        <v>1125</v>
      </c>
      <c r="B244" s="125" t="s">
        <v>1339</v>
      </c>
      <c r="C244" s="124">
        <v>43831</v>
      </c>
      <c r="D244" s="124">
        <v>44926</v>
      </c>
      <c r="E244" s="125" t="s">
        <v>1337</v>
      </c>
      <c r="F244" s="125" t="s">
        <v>1338</v>
      </c>
    </row>
    <row r="245" s="115" customFormat="1" ht="20" customHeight="1" spans="1:6">
      <c r="A245" s="125" t="s">
        <v>1125</v>
      </c>
      <c r="B245" s="125" t="s">
        <v>1133</v>
      </c>
      <c r="C245" s="124">
        <v>43831</v>
      </c>
      <c r="D245" s="124">
        <v>44926</v>
      </c>
      <c r="E245" s="125" t="s">
        <v>1337</v>
      </c>
      <c r="F245" s="125" t="s">
        <v>1338</v>
      </c>
    </row>
    <row r="246" s="115" customFormat="1" ht="20" customHeight="1" spans="1:6">
      <c r="A246" s="125" t="s">
        <v>1125</v>
      </c>
      <c r="B246" s="125" t="s">
        <v>1134</v>
      </c>
      <c r="C246" s="124">
        <v>43831</v>
      </c>
      <c r="D246" s="124">
        <v>44926</v>
      </c>
      <c r="E246" s="125" t="s">
        <v>1337</v>
      </c>
      <c r="F246" s="125" t="s">
        <v>1338</v>
      </c>
    </row>
    <row r="247" s="115" customFormat="1" ht="20" customHeight="1" spans="1:6">
      <c r="A247" s="125" t="s">
        <v>1125</v>
      </c>
      <c r="B247" s="125" t="s">
        <v>1138</v>
      </c>
      <c r="C247" s="124">
        <v>43831</v>
      </c>
      <c r="D247" s="124">
        <v>44926</v>
      </c>
      <c r="E247" s="125" t="s">
        <v>1337</v>
      </c>
      <c r="F247" s="125" t="s">
        <v>1338</v>
      </c>
    </row>
    <row r="248" s="115" customFormat="1" ht="20" customHeight="1" spans="1:6">
      <c r="A248" s="125" t="s">
        <v>1125</v>
      </c>
      <c r="B248" s="125" t="s">
        <v>1139</v>
      </c>
      <c r="C248" s="124">
        <v>43831</v>
      </c>
      <c r="D248" s="124">
        <v>44926</v>
      </c>
      <c r="E248" s="125" t="s">
        <v>1337</v>
      </c>
      <c r="F248" s="125" t="s">
        <v>1338</v>
      </c>
    </row>
    <row r="249" s="115" customFormat="1" ht="20" customHeight="1" spans="1:6">
      <c r="A249" s="125" t="s">
        <v>1125</v>
      </c>
      <c r="B249" s="125" t="s">
        <v>1340</v>
      </c>
      <c r="C249" s="124">
        <v>43831</v>
      </c>
      <c r="D249" s="124">
        <v>44926</v>
      </c>
      <c r="E249" s="125" t="s">
        <v>1337</v>
      </c>
      <c r="F249" s="125" t="s">
        <v>1338</v>
      </c>
    </row>
    <row r="250" s="115" customFormat="1" ht="20" customHeight="1" spans="1:6">
      <c r="A250" s="125" t="s">
        <v>1125</v>
      </c>
      <c r="B250" s="125" t="s">
        <v>1140</v>
      </c>
      <c r="C250" s="124">
        <v>43831</v>
      </c>
      <c r="D250" s="124">
        <v>44926</v>
      </c>
      <c r="E250" s="125" t="s">
        <v>1337</v>
      </c>
      <c r="F250" s="125" t="s">
        <v>1338</v>
      </c>
    </row>
    <row r="251" s="115" customFormat="1" ht="20" customHeight="1" spans="1:6">
      <c r="A251" s="125" t="s">
        <v>1125</v>
      </c>
      <c r="B251" s="125" t="s">
        <v>1141</v>
      </c>
      <c r="C251" s="124">
        <v>43831</v>
      </c>
      <c r="D251" s="124">
        <v>44926</v>
      </c>
      <c r="E251" s="125" t="s">
        <v>1337</v>
      </c>
      <c r="F251" s="125" t="s">
        <v>1338</v>
      </c>
    </row>
    <row r="252" s="115" customFormat="1" ht="20" customHeight="1" spans="1:6">
      <c r="A252" s="125" t="s">
        <v>1125</v>
      </c>
      <c r="B252" s="125" t="s">
        <v>1142</v>
      </c>
      <c r="C252" s="124">
        <v>43831</v>
      </c>
      <c r="D252" s="124">
        <v>44926</v>
      </c>
      <c r="E252" s="125" t="s">
        <v>1337</v>
      </c>
      <c r="F252" s="125" t="s">
        <v>1338</v>
      </c>
    </row>
    <row r="253" s="115" customFormat="1" ht="20" customHeight="1" spans="1:6">
      <c r="A253" s="125" t="s">
        <v>1125</v>
      </c>
      <c r="B253" s="125" t="s">
        <v>1143</v>
      </c>
      <c r="C253" s="124">
        <v>43831</v>
      </c>
      <c r="D253" s="124">
        <v>44926</v>
      </c>
      <c r="E253" s="125" t="s">
        <v>1337</v>
      </c>
      <c r="F253" s="125" t="s">
        <v>1338</v>
      </c>
    </row>
    <row r="254" s="115" customFormat="1" ht="20" customHeight="1" spans="1:6">
      <c r="A254" s="125" t="s">
        <v>1125</v>
      </c>
      <c r="B254" s="125" t="s">
        <v>1144</v>
      </c>
      <c r="C254" s="124">
        <v>43831</v>
      </c>
      <c r="D254" s="124">
        <v>44926</v>
      </c>
      <c r="E254" s="125" t="s">
        <v>1337</v>
      </c>
      <c r="F254" s="125" t="s">
        <v>1338</v>
      </c>
    </row>
    <row r="255" s="115" customFormat="1" ht="20" customHeight="1" spans="1:6">
      <c r="A255" s="125" t="s">
        <v>1125</v>
      </c>
      <c r="B255" s="125" t="s">
        <v>1341</v>
      </c>
      <c r="C255" s="124">
        <v>43831</v>
      </c>
      <c r="D255" s="124">
        <v>44926</v>
      </c>
      <c r="E255" s="125" t="s">
        <v>1337</v>
      </c>
      <c r="F255" s="125" t="s">
        <v>1338</v>
      </c>
    </row>
    <row r="256" s="115" customFormat="1" ht="20" customHeight="1" spans="1:6">
      <c r="A256" s="125" t="s">
        <v>1125</v>
      </c>
      <c r="B256" s="125" t="s">
        <v>1145</v>
      </c>
      <c r="C256" s="124">
        <v>43831</v>
      </c>
      <c r="D256" s="124">
        <v>44926</v>
      </c>
      <c r="E256" s="125" t="s">
        <v>1337</v>
      </c>
      <c r="F256" s="125" t="s">
        <v>1338</v>
      </c>
    </row>
    <row r="257" s="115" customFormat="1" ht="20" customHeight="1" spans="1:6">
      <c r="A257" s="125" t="s">
        <v>1125</v>
      </c>
      <c r="B257" s="125" t="s">
        <v>1146</v>
      </c>
      <c r="C257" s="124">
        <v>43831</v>
      </c>
      <c r="D257" s="124">
        <v>44926</v>
      </c>
      <c r="E257" s="125" t="s">
        <v>1337</v>
      </c>
      <c r="F257" s="125" t="s">
        <v>1338</v>
      </c>
    </row>
    <row r="258" s="115" customFormat="1" ht="20" customHeight="1" spans="1:6">
      <c r="A258" s="125" t="s">
        <v>1125</v>
      </c>
      <c r="B258" s="125" t="s">
        <v>1147</v>
      </c>
      <c r="C258" s="124">
        <v>43831</v>
      </c>
      <c r="D258" s="124">
        <v>44926</v>
      </c>
      <c r="E258" s="125" t="s">
        <v>1337</v>
      </c>
      <c r="F258" s="125" t="s">
        <v>1338</v>
      </c>
    </row>
    <row r="259" s="115" customFormat="1" ht="20" customHeight="1" spans="1:6">
      <c r="A259" s="125" t="s">
        <v>1125</v>
      </c>
      <c r="B259" s="125" t="s">
        <v>1148</v>
      </c>
      <c r="C259" s="124">
        <v>43831</v>
      </c>
      <c r="D259" s="124">
        <v>44926</v>
      </c>
      <c r="E259" s="125" t="s">
        <v>1337</v>
      </c>
      <c r="F259" s="125" t="s">
        <v>1338</v>
      </c>
    </row>
    <row r="260" s="115" customFormat="1" ht="20" customHeight="1" spans="1:6">
      <c r="A260" s="125" t="s">
        <v>1125</v>
      </c>
      <c r="B260" s="125" t="s">
        <v>1149</v>
      </c>
      <c r="C260" s="124">
        <v>43831</v>
      </c>
      <c r="D260" s="124">
        <v>44926</v>
      </c>
      <c r="E260" s="125" t="s">
        <v>1337</v>
      </c>
      <c r="F260" s="125" t="s">
        <v>1338</v>
      </c>
    </row>
    <row r="261" s="115" customFormat="1" ht="20" customHeight="1" spans="1:6">
      <c r="A261" s="125" t="s">
        <v>1125</v>
      </c>
      <c r="B261" s="125" t="s">
        <v>1150</v>
      </c>
      <c r="C261" s="124">
        <v>43831</v>
      </c>
      <c r="D261" s="124">
        <v>44926</v>
      </c>
      <c r="E261" s="125" t="s">
        <v>1337</v>
      </c>
      <c r="F261" s="125" t="s">
        <v>1338</v>
      </c>
    </row>
    <row r="262" s="115" customFormat="1" ht="20" customHeight="1" spans="1:6">
      <c r="A262" s="125" t="s">
        <v>1125</v>
      </c>
      <c r="B262" s="125" t="s">
        <v>1151</v>
      </c>
      <c r="C262" s="124">
        <v>43831</v>
      </c>
      <c r="D262" s="124">
        <v>44926</v>
      </c>
      <c r="E262" s="125" t="s">
        <v>1337</v>
      </c>
      <c r="F262" s="125" t="s">
        <v>1338</v>
      </c>
    </row>
    <row r="263" s="115" customFormat="1" ht="20" customHeight="1" spans="1:6">
      <c r="A263" s="125" t="s">
        <v>1125</v>
      </c>
      <c r="B263" s="125" t="s">
        <v>1342</v>
      </c>
      <c r="C263" s="124">
        <v>43831</v>
      </c>
      <c r="D263" s="124">
        <v>44926</v>
      </c>
      <c r="E263" s="125" t="s">
        <v>1337</v>
      </c>
      <c r="F263" s="125" t="s">
        <v>1338</v>
      </c>
    </row>
    <row r="264" s="115" customFormat="1" ht="20" customHeight="1" spans="1:6">
      <c r="A264" s="125" t="s">
        <v>1125</v>
      </c>
      <c r="B264" s="125" t="s">
        <v>1154</v>
      </c>
      <c r="C264" s="124">
        <v>43831</v>
      </c>
      <c r="D264" s="124">
        <v>44926</v>
      </c>
      <c r="E264" s="125" t="s">
        <v>1337</v>
      </c>
      <c r="F264" s="125" t="s">
        <v>1338</v>
      </c>
    </row>
    <row r="265" s="115" customFormat="1" ht="20" customHeight="1" spans="1:6">
      <c r="A265" s="125" t="s">
        <v>1125</v>
      </c>
      <c r="B265" s="125" t="s">
        <v>1343</v>
      </c>
      <c r="C265" s="124">
        <v>43831</v>
      </c>
      <c r="D265" s="124">
        <v>44926</v>
      </c>
      <c r="E265" s="125" t="s">
        <v>1337</v>
      </c>
      <c r="F265" s="125" t="s">
        <v>1338</v>
      </c>
    </row>
    <row r="266" s="115" customFormat="1" ht="20" customHeight="1" spans="1:6">
      <c r="A266" s="125" t="s">
        <v>1125</v>
      </c>
      <c r="B266" s="125" t="s">
        <v>1156</v>
      </c>
      <c r="C266" s="124">
        <v>43831</v>
      </c>
      <c r="D266" s="124">
        <v>44926</v>
      </c>
      <c r="E266" s="125" t="s">
        <v>1337</v>
      </c>
      <c r="F266" s="125" t="s">
        <v>1338</v>
      </c>
    </row>
    <row r="267" s="115" customFormat="1" ht="20" customHeight="1" spans="1:6">
      <c r="A267" s="125" t="s">
        <v>1125</v>
      </c>
      <c r="B267" s="125" t="s">
        <v>1157</v>
      </c>
      <c r="C267" s="124">
        <v>43831</v>
      </c>
      <c r="D267" s="124">
        <v>44926</v>
      </c>
      <c r="E267" s="125" t="s">
        <v>1337</v>
      </c>
      <c r="F267" s="125" t="s">
        <v>1338</v>
      </c>
    </row>
    <row r="268" s="115" customFormat="1" ht="20" customHeight="1" spans="1:6">
      <c r="A268" s="125" t="s">
        <v>1125</v>
      </c>
      <c r="B268" s="125" t="s">
        <v>1159</v>
      </c>
      <c r="C268" s="124">
        <v>43831</v>
      </c>
      <c r="D268" s="124">
        <v>44926</v>
      </c>
      <c r="E268" s="125" t="s">
        <v>1337</v>
      </c>
      <c r="F268" s="125" t="s">
        <v>1338</v>
      </c>
    </row>
    <row r="269" s="115" customFormat="1" ht="20" customHeight="1" spans="1:6">
      <c r="A269" s="125" t="s">
        <v>1125</v>
      </c>
      <c r="B269" s="125" t="s">
        <v>1344</v>
      </c>
      <c r="C269" s="124">
        <v>43831</v>
      </c>
      <c r="D269" s="124">
        <v>44926</v>
      </c>
      <c r="E269" s="125" t="s">
        <v>1337</v>
      </c>
      <c r="F269" s="125" t="s">
        <v>1338</v>
      </c>
    </row>
    <row r="270" s="115" customFormat="1" ht="20" customHeight="1" spans="1:6">
      <c r="A270" s="125" t="s">
        <v>1125</v>
      </c>
      <c r="B270" s="125" t="s">
        <v>1345</v>
      </c>
      <c r="C270" s="124">
        <v>43831</v>
      </c>
      <c r="D270" s="124">
        <v>44926</v>
      </c>
      <c r="E270" s="125" t="s">
        <v>1337</v>
      </c>
      <c r="F270" s="125" t="s">
        <v>1338</v>
      </c>
    </row>
    <row r="271" s="115" customFormat="1" ht="20" customHeight="1" spans="1:6">
      <c r="A271" s="125" t="s">
        <v>1125</v>
      </c>
      <c r="B271" s="125" t="s">
        <v>1346</v>
      </c>
      <c r="C271" s="124">
        <v>43831</v>
      </c>
      <c r="D271" s="124">
        <v>44926</v>
      </c>
      <c r="E271" s="125" t="s">
        <v>1337</v>
      </c>
      <c r="F271" s="125" t="s">
        <v>1338</v>
      </c>
    </row>
    <row r="272" s="115" customFormat="1" ht="20" customHeight="1" spans="1:6">
      <c r="A272" s="125" t="s">
        <v>1125</v>
      </c>
      <c r="B272" s="125" t="s">
        <v>1347</v>
      </c>
      <c r="C272" s="124">
        <v>43831</v>
      </c>
      <c r="D272" s="124">
        <v>44926</v>
      </c>
      <c r="E272" s="125" t="s">
        <v>1337</v>
      </c>
      <c r="F272" s="125" t="s">
        <v>1338</v>
      </c>
    </row>
    <row r="273" s="115" customFormat="1" ht="20" customHeight="1" spans="1:6">
      <c r="A273" s="125" t="s">
        <v>1125</v>
      </c>
      <c r="B273" s="125" t="s">
        <v>1348</v>
      </c>
      <c r="C273" s="124">
        <v>43831</v>
      </c>
      <c r="D273" s="124">
        <v>44926</v>
      </c>
      <c r="E273" s="125" t="s">
        <v>1337</v>
      </c>
      <c r="F273" s="125" t="s">
        <v>1338</v>
      </c>
    </row>
    <row r="274" s="115" customFormat="1" ht="20" customHeight="1" spans="1:6">
      <c r="A274" s="125" t="s">
        <v>1125</v>
      </c>
      <c r="B274" s="125" t="s">
        <v>1349</v>
      </c>
      <c r="C274" s="124">
        <v>43831</v>
      </c>
      <c r="D274" s="124">
        <v>44926</v>
      </c>
      <c r="E274" s="125" t="s">
        <v>1337</v>
      </c>
      <c r="F274" s="125" t="s">
        <v>1338</v>
      </c>
    </row>
    <row r="275" s="115" customFormat="1" ht="20" customHeight="1" spans="1:6">
      <c r="A275" s="125" t="s">
        <v>1125</v>
      </c>
      <c r="B275" s="125" t="s">
        <v>1350</v>
      </c>
      <c r="C275" s="124">
        <v>43831</v>
      </c>
      <c r="D275" s="124">
        <v>44926</v>
      </c>
      <c r="E275" s="125" t="s">
        <v>1337</v>
      </c>
      <c r="F275" s="125" t="s">
        <v>1338</v>
      </c>
    </row>
    <row r="276" s="115" customFormat="1" ht="20" customHeight="1" spans="1:6">
      <c r="A276" s="125" t="s">
        <v>1125</v>
      </c>
      <c r="B276" s="125" t="s">
        <v>1351</v>
      </c>
      <c r="C276" s="124">
        <v>43831</v>
      </c>
      <c r="D276" s="124">
        <v>44926</v>
      </c>
      <c r="E276" s="125" t="s">
        <v>1337</v>
      </c>
      <c r="F276" s="125" t="s">
        <v>1338</v>
      </c>
    </row>
    <row r="277" s="115" customFormat="1" ht="20" customHeight="1" spans="1:6">
      <c r="A277" s="125" t="s">
        <v>1125</v>
      </c>
      <c r="B277" s="125" t="s">
        <v>1352</v>
      </c>
      <c r="C277" s="124">
        <v>43831</v>
      </c>
      <c r="D277" s="124">
        <v>44926</v>
      </c>
      <c r="E277" s="125" t="s">
        <v>1337</v>
      </c>
      <c r="F277" s="125" t="s">
        <v>1338</v>
      </c>
    </row>
    <row r="278" s="115" customFormat="1" ht="20" customHeight="1" spans="1:6">
      <c r="A278" s="125" t="s">
        <v>1125</v>
      </c>
      <c r="B278" s="125" t="s">
        <v>1353</v>
      </c>
      <c r="C278" s="124">
        <v>43831</v>
      </c>
      <c r="D278" s="124">
        <v>44926</v>
      </c>
      <c r="E278" s="125" t="s">
        <v>1337</v>
      </c>
      <c r="F278" s="125" t="s">
        <v>1338</v>
      </c>
    </row>
    <row r="279" s="115" customFormat="1" ht="20" customHeight="1" spans="1:6">
      <c r="A279" s="125" t="s">
        <v>1125</v>
      </c>
      <c r="B279" s="125" t="s">
        <v>1354</v>
      </c>
      <c r="C279" s="124">
        <v>43831</v>
      </c>
      <c r="D279" s="124">
        <v>44926</v>
      </c>
      <c r="E279" s="125" t="s">
        <v>1337</v>
      </c>
      <c r="F279" s="125" t="s">
        <v>1338</v>
      </c>
    </row>
    <row r="280" s="115" customFormat="1" ht="20" customHeight="1" spans="1:6">
      <c r="A280" s="125" t="s">
        <v>1125</v>
      </c>
      <c r="B280" s="125" t="s">
        <v>1355</v>
      </c>
      <c r="C280" s="124">
        <v>43831</v>
      </c>
      <c r="D280" s="124">
        <v>44926</v>
      </c>
      <c r="E280" s="125" t="s">
        <v>1337</v>
      </c>
      <c r="F280" s="125" t="s">
        <v>1338</v>
      </c>
    </row>
    <row r="281" s="115" customFormat="1" ht="20" customHeight="1" spans="1:6">
      <c r="A281" s="125" t="s">
        <v>1125</v>
      </c>
      <c r="B281" s="125" t="s">
        <v>1169</v>
      </c>
      <c r="C281" s="124">
        <v>43831</v>
      </c>
      <c r="D281" s="124">
        <v>44926</v>
      </c>
      <c r="E281" s="125" t="s">
        <v>1337</v>
      </c>
      <c r="F281" s="125" t="s">
        <v>1338</v>
      </c>
    </row>
    <row r="282" s="115" customFormat="1" ht="20" customHeight="1" spans="1:6">
      <c r="A282" s="125" t="s">
        <v>1125</v>
      </c>
      <c r="B282" s="125" t="s">
        <v>1155</v>
      </c>
      <c r="C282" s="124">
        <v>43831</v>
      </c>
      <c r="D282" s="124">
        <v>44926</v>
      </c>
      <c r="E282" s="125" t="s">
        <v>1337</v>
      </c>
      <c r="F282" s="125" t="s">
        <v>1338</v>
      </c>
    </row>
    <row r="283" s="115" customFormat="1" ht="20" customHeight="1" spans="1:6">
      <c r="A283" s="125" t="s">
        <v>1125</v>
      </c>
      <c r="B283" s="125" t="s">
        <v>1137</v>
      </c>
      <c r="C283" s="124">
        <v>43831</v>
      </c>
      <c r="D283" s="124">
        <v>44926</v>
      </c>
      <c r="E283" s="125" t="s">
        <v>1337</v>
      </c>
      <c r="F283" s="125" t="s">
        <v>1338</v>
      </c>
    </row>
    <row r="284" s="115" customFormat="1" ht="20" customHeight="1" spans="1:6">
      <c r="A284" s="125" t="s">
        <v>1125</v>
      </c>
      <c r="B284" s="125" t="s">
        <v>1152</v>
      </c>
      <c r="C284" s="124">
        <v>43831</v>
      </c>
      <c r="D284" s="124">
        <v>44926</v>
      </c>
      <c r="E284" s="125" t="s">
        <v>1337</v>
      </c>
      <c r="F284" s="125" t="s">
        <v>1338</v>
      </c>
    </row>
    <row r="285" s="115" customFormat="1" ht="20" customHeight="1" spans="1:6">
      <c r="A285" s="125" t="s">
        <v>1125</v>
      </c>
      <c r="B285" s="125" t="s">
        <v>1356</v>
      </c>
      <c r="C285" s="124">
        <v>43831</v>
      </c>
      <c r="D285" s="124">
        <v>44926</v>
      </c>
      <c r="E285" s="125" t="s">
        <v>1337</v>
      </c>
      <c r="F285" s="125" t="s">
        <v>1338</v>
      </c>
    </row>
    <row r="286" s="115" customFormat="1" ht="20" customHeight="1" spans="1:6">
      <c r="A286" s="125" t="s">
        <v>1125</v>
      </c>
      <c r="B286" s="125" t="s">
        <v>1357</v>
      </c>
      <c r="C286" s="124">
        <v>43831</v>
      </c>
      <c r="D286" s="124">
        <v>44926</v>
      </c>
      <c r="E286" s="125" t="s">
        <v>1337</v>
      </c>
      <c r="F286" s="125" t="s">
        <v>1338</v>
      </c>
    </row>
    <row r="287" s="115" customFormat="1" ht="20" customHeight="1" spans="1:6">
      <c r="A287" s="125" t="s">
        <v>1125</v>
      </c>
      <c r="B287" s="125" t="s">
        <v>1129</v>
      </c>
      <c r="C287" s="124">
        <v>43831</v>
      </c>
      <c r="D287" s="124">
        <v>44926</v>
      </c>
      <c r="E287" s="125" t="s">
        <v>1337</v>
      </c>
      <c r="F287" s="125" t="s">
        <v>1338</v>
      </c>
    </row>
    <row r="288" s="115" customFormat="1" ht="20" customHeight="1" spans="1:6">
      <c r="A288" s="125" t="s">
        <v>1125</v>
      </c>
      <c r="B288" s="125" t="s">
        <v>1153</v>
      </c>
      <c r="C288" s="124">
        <v>43831</v>
      </c>
      <c r="D288" s="124">
        <v>44926</v>
      </c>
      <c r="E288" s="125" t="s">
        <v>1337</v>
      </c>
      <c r="F288" s="125" t="s">
        <v>1338</v>
      </c>
    </row>
    <row r="289" s="115" customFormat="1" ht="20" customHeight="1" spans="1:6">
      <c r="A289" s="125" t="s">
        <v>1125</v>
      </c>
      <c r="B289" s="125" t="s">
        <v>1136</v>
      </c>
      <c r="C289" s="124">
        <v>43831</v>
      </c>
      <c r="D289" s="124">
        <v>44926</v>
      </c>
      <c r="E289" s="125" t="s">
        <v>1337</v>
      </c>
      <c r="F289" s="125" t="s">
        <v>1338</v>
      </c>
    </row>
    <row r="290" s="115" customFormat="1" ht="20" customHeight="1" spans="1:6">
      <c r="A290" s="125" t="s">
        <v>1125</v>
      </c>
      <c r="B290" s="125" t="s">
        <v>1126</v>
      </c>
      <c r="C290" s="124">
        <v>43831</v>
      </c>
      <c r="D290" s="124">
        <v>44926</v>
      </c>
      <c r="E290" s="125" t="s">
        <v>1337</v>
      </c>
      <c r="F290" s="125" t="s">
        <v>1338</v>
      </c>
    </row>
    <row r="291" s="115" customFormat="1" ht="20" customHeight="1" spans="1:6">
      <c r="A291" s="125" t="s">
        <v>1125</v>
      </c>
      <c r="B291" s="125" t="s">
        <v>1358</v>
      </c>
      <c r="C291" s="124">
        <v>43831</v>
      </c>
      <c r="D291" s="124">
        <v>44926</v>
      </c>
      <c r="E291" s="125" t="s">
        <v>1337</v>
      </c>
      <c r="F291" s="125" t="s">
        <v>1338</v>
      </c>
    </row>
    <row r="292" s="115" customFormat="1" ht="20" customHeight="1" spans="1:6">
      <c r="A292" s="125" t="s">
        <v>1125</v>
      </c>
      <c r="B292" s="125" t="s">
        <v>1359</v>
      </c>
      <c r="C292" s="124">
        <v>43831</v>
      </c>
      <c r="D292" s="124">
        <v>44926</v>
      </c>
      <c r="E292" s="125" t="s">
        <v>1337</v>
      </c>
      <c r="F292" s="125" t="s">
        <v>1338</v>
      </c>
    </row>
    <row r="293" s="115" customFormat="1" ht="20" customHeight="1" spans="1:6">
      <c r="A293" s="125" t="s">
        <v>1125</v>
      </c>
      <c r="B293" s="125" t="s">
        <v>1360</v>
      </c>
      <c r="C293" s="124">
        <v>43831</v>
      </c>
      <c r="D293" s="124">
        <v>44926</v>
      </c>
      <c r="E293" s="125" t="s">
        <v>1337</v>
      </c>
      <c r="F293" s="125" t="s">
        <v>1338</v>
      </c>
    </row>
    <row r="294" s="115" customFormat="1" ht="20" customHeight="1" spans="1:6">
      <c r="A294" s="125" t="s">
        <v>1125</v>
      </c>
      <c r="B294" s="125" t="s">
        <v>1361</v>
      </c>
      <c r="C294" s="124">
        <v>43831</v>
      </c>
      <c r="D294" s="124">
        <v>44926</v>
      </c>
      <c r="E294" s="125" t="s">
        <v>1337</v>
      </c>
      <c r="F294" s="125" t="s">
        <v>1338</v>
      </c>
    </row>
    <row r="295" s="115" customFormat="1" ht="20" customHeight="1" spans="1:6">
      <c r="A295" s="125" t="s">
        <v>1125</v>
      </c>
      <c r="B295" s="125" t="s">
        <v>1362</v>
      </c>
      <c r="C295" s="124">
        <v>43831</v>
      </c>
      <c r="D295" s="124">
        <v>44926</v>
      </c>
      <c r="E295" s="125" t="s">
        <v>1337</v>
      </c>
      <c r="F295" s="125" t="s">
        <v>1338</v>
      </c>
    </row>
    <row r="296" s="115" customFormat="1" ht="20" customHeight="1" spans="1:6">
      <c r="A296" s="125" t="s">
        <v>1125</v>
      </c>
      <c r="B296" s="125" t="s">
        <v>1363</v>
      </c>
      <c r="C296" s="124">
        <v>43831</v>
      </c>
      <c r="D296" s="124">
        <v>44926</v>
      </c>
      <c r="E296" s="125" t="s">
        <v>1337</v>
      </c>
      <c r="F296" s="125" t="s">
        <v>1338</v>
      </c>
    </row>
    <row r="297" s="115" customFormat="1" ht="20" customHeight="1" spans="1:6">
      <c r="A297" s="125" t="s">
        <v>1125</v>
      </c>
      <c r="B297" s="125" t="s">
        <v>1364</v>
      </c>
      <c r="C297" s="124">
        <v>43831</v>
      </c>
      <c r="D297" s="124">
        <v>44926</v>
      </c>
      <c r="E297" s="125" t="s">
        <v>1337</v>
      </c>
      <c r="F297" s="125" t="s">
        <v>1338</v>
      </c>
    </row>
    <row r="298" s="115" customFormat="1" ht="20" customHeight="1" spans="1:6">
      <c r="A298" s="125" t="s">
        <v>1125</v>
      </c>
      <c r="B298" s="125" t="s">
        <v>1365</v>
      </c>
      <c r="C298" s="124">
        <v>43831</v>
      </c>
      <c r="D298" s="124">
        <v>44926</v>
      </c>
      <c r="E298" s="125" t="s">
        <v>1337</v>
      </c>
      <c r="F298" s="125" t="s">
        <v>1338</v>
      </c>
    </row>
    <row r="299" s="115" customFormat="1" ht="20" customHeight="1" spans="1:6">
      <c r="A299" s="125" t="s">
        <v>1125</v>
      </c>
      <c r="B299" s="125" t="s">
        <v>1366</v>
      </c>
      <c r="C299" s="124">
        <v>43831</v>
      </c>
      <c r="D299" s="124">
        <v>44926</v>
      </c>
      <c r="E299" s="125" t="s">
        <v>1337</v>
      </c>
      <c r="F299" s="125" t="s">
        <v>1338</v>
      </c>
    </row>
    <row r="300" s="115" customFormat="1" ht="20" customHeight="1" spans="1:6">
      <c r="A300" s="125" t="s">
        <v>1125</v>
      </c>
      <c r="B300" s="125" t="s">
        <v>1367</v>
      </c>
      <c r="C300" s="124">
        <v>43831</v>
      </c>
      <c r="D300" s="124">
        <v>44926</v>
      </c>
      <c r="E300" s="125" t="s">
        <v>1337</v>
      </c>
      <c r="F300" s="125" t="s">
        <v>1338</v>
      </c>
    </row>
    <row r="301" s="115" customFormat="1" ht="20" customHeight="1" spans="1:6">
      <c r="A301" s="125" t="s">
        <v>1125</v>
      </c>
      <c r="B301" s="125" t="s">
        <v>1368</v>
      </c>
      <c r="C301" s="124">
        <v>43831</v>
      </c>
      <c r="D301" s="124">
        <v>44926</v>
      </c>
      <c r="E301" s="125" t="s">
        <v>1337</v>
      </c>
      <c r="F301" s="125" t="s">
        <v>1338</v>
      </c>
    </row>
    <row r="302" s="115" customFormat="1" ht="20" customHeight="1" spans="1:6">
      <c r="A302" s="125" t="s">
        <v>1125</v>
      </c>
      <c r="B302" s="125" t="s">
        <v>1369</v>
      </c>
      <c r="C302" s="124">
        <v>43831</v>
      </c>
      <c r="D302" s="124">
        <v>44926</v>
      </c>
      <c r="E302" s="125" t="s">
        <v>1337</v>
      </c>
      <c r="F302" s="125" t="s">
        <v>1338</v>
      </c>
    </row>
    <row r="303" s="115" customFormat="1" ht="20" customHeight="1" spans="1:6">
      <c r="A303" s="125" t="s">
        <v>1125</v>
      </c>
      <c r="B303" s="125" t="s">
        <v>1370</v>
      </c>
      <c r="C303" s="124">
        <v>43831</v>
      </c>
      <c r="D303" s="124">
        <v>44926</v>
      </c>
      <c r="E303" s="125" t="s">
        <v>1337</v>
      </c>
      <c r="F303" s="125" t="s">
        <v>1338</v>
      </c>
    </row>
    <row r="304" s="115" customFormat="1" ht="20" customHeight="1" spans="1:6">
      <c r="A304" s="125" t="s">
        <v>1125</v>
      </c>
      <c r="B304" s="125" t="s">
        <v>1371</v>
      </c>
      <c r="C304" s="124">
        <v>43831</v>
      </c>
      <c r="D304" s="124">
        <v>44926</v>
      </c>
      <c r="E304" s="125" t="s">
        <v>1337</v>
      </c>
      <c r="F304" s="125" t="s">
        <v>1338</v>
      </c>
    </row>
    <row r="305" s="115" customFormat="1" ht="20" customHeight="1" spans="1:6">
      <c r="A305" s="125" t="s">
        <v>1125</v>
      </c>
      <c r="B305" s="125" t="s">
        <v>1372</v>
      </c>
      <c r="C305" s="124">
        <v>43831</v>
      </c>
      <c r="D305" s="124">
        <v>44926</v>
      </c>
      <c r="E305" s="125" t="s">
        <v>1337</v>
      </c>
      <c r="F305" s="125" t="s">
        <v>1338</v>
      </c>
    </row>
    <row r="306" s="115" customFormat="1" ht="20" customHeight="1" spans="1:6">
      <c r="A306" s="125" t="s">
        <v>1125</v>
      </c>
      <c r="B306" s="125" t="s">
        <v>1373</v>
      </c>
      <c r="C306" s="124">
        <v>43831</v>
      </c>
      <c r="D306" s="124">
        <v>44926</v>
      </c>
      <c r="E306" s="125" t="s">
        <v>1337</v>
      </c>
      <c r="F306" s="125" t="s">
        <v>1338</v>
      </c>
    </row>
    <row r="307" s="115" customFormat="1" ht="20" customHeight="1" spans="1:6">
      <c r="A307" s="125" t="s">
        <v>1125</v>
      </c>
      <c r="B307" s="125" t="s">
        <v>1374</v>
      </c>
      <c r="C307" s="124">
        <v>43831</v>
      </c>
      <c r="D307" s="124">
        <v>44926</v>
      </c>
      <c r="E307" s="125" t="s">
        <v>1337</v>
      </c>
      <c r="F307" s="125" t="s">
        <v>1338</v>
      </c>
    </row>
    <row r="308" s="115" customFormat="1" ht="20" customHeight="1" spans="1:6">
      <c r="A308" s="125" t="s">
        <v>1125</v>
      </c>
      <c r="B308" s="125" t="s">
        <v>1375</v>
      </c>
      <c r="C308" s="124">
        <v>43831</v>
      </c>
      <c r="D308" s="124">
        <v>44926</v>
      </c>
      <c r="E308" s="125" t="s">
        <v>1337</v>
      </c>
      <c r="F308" s="125" t="s">
        <v>1338</v>
      </c>
    </row>
    <row r="309" s="115" customFormat="1" ht="20" customHeight="1" spans="1:6">
      <c r="A309" s="125" t="s">
        <v>1125</v>
      </c>
      <c r="B309" s="125" t="s">
        <v>1376</v>
      </c>
      <c r="C309" s="124">
        <v>43831</v>
      </c>
      <c r="D309" s="124">
        <v>44926</v>
      </c>
      <c r="E309" s="125" t="s">
        <v>1337</v>
      </c>
      <c r="F309" s="125" t="s">
        <v>1338</v>
      </c>
    </row>
    <row r="310" s="115" customFormat="1" ht="20" customHeight="1" spans="1:6">
      <c r="A310" s="125" t="s">
        <v>1125</v>
      </c>
      <c r="B310" s="125" t="s">
        <v>1377</v>
      </c>
      <c r="C310" s="124">
        <v>43831</v>
      </c>
      <c r="D310" s="124">
        <v>44926</v>
      </c>
      <c r="E310" s="125" t="s">
        <v>1337</v>
      </c>
      <c r="F310" s="125" t="s">
        <v>1338</v>
      </c>
    </row>
    <row r="311" s="115" customFormat="1" ht="20" customHeight="1" spans="1:6">
      <c r="A311" s="125" t="s">
        <v>1125</v>
      </c>
      <c r="B311" s="125" t="s">
        <v>1378</v>
      </c>
      <c r="C311" s="124">
        <v>43831</v>
      </c>
      <c r="D311" s="124">
        <v>44926</v>
      </c>
      <c r="E311" s="125" t="s">
        <v>1337</v>
      </c>
      <c r="F311" s="125" t="s">
        <v>1338</v>
      </c>
    </row>
    <row r="312" s="115" customFormat="1" ht="20" customHeight="1" spans="1:6">
      <c r="A312" s="125" t="s">
        <v>1125</v>
      </c>
      <c r="B312" s="125" t="s">
        <v>1379</v>
      </c>
      <c r="C312" s="124">
        <v>43831</v>
      </c>
      <c r="D312" s="124">
        <v>44926</v>
      </c>
      <c r="E312" s="125" t="s">
        <v>1337</v>
      </c>
      <c r="F312" s="125" t="s">
        <v>1338</v>
      </c>
    </row>
    <row r="313" s="115" customFormat="1" ht="20" customHeight="1" spans="1:6">
      <c r="A313" s="125" t="s">
        <v>1125</v>
      </c>
      <c r="B313" s="125" t="s">
        <v>1160</v>
      </c>
      <c r="C313" s="124">
        <v>43831</v>
      </c>
      <c r="D313" s="124">
        <v>44926</v>
      </c>
      <c r="E313" s="125" t="s">
        <v>1380</v>
      </c>
      <c r="F313" s="125" t="s">
        <v>1381</v>
      </c>
    </row>
    <row r="314" s="115" customFormat="1" ht="20" customHeight="1" spans="1:6">
      <c r="A314" s="125" t="s">
        <v>1125</v>
      </c>
      <c r="B314" s="127" t="s">
        <v>1382</v>
      </c>
      <c r="C314" s="124">
        <v>43831</v>
      </c>
      <c r="D314" s="124">
        <v>44926</v>
      </c>
      <c r="E314" s="125" t="s">
        <v>1380</v>
      </c>
      <c r="F314" s="125" t="s">
        <v>1381</v>
      </c>
    </row>
    <row r="315" s="115" customFormat="1" ht="20" customHeight="1" spans="1:6">
      <c r="A315" s="125" t="s">
        <v>1125</v>
      </c>
      <c r="B315" s="127" t="s">
        <v>1161</v>
      </c>
      <c r="C315" s="124">
        <v>43831</v>
      </c>
      <c r="D315" s="124">
        <v>44926</v>
      </c>
      <c r="E315" s="125" t="s">
        <v>1380</v>
      </c>
      <c r="F315" s="125" t="s">
        <v>1381</v>
      </c>
    </row>
    <row r="316" s="115" customFormat="1" ht="20" customHeight="1" spans="1:6">
      <c r="A316" s="125" t="s">
        <v>1125</v>
      </c>
      <c r="B316" s="127" t="s">
        <v>1162</v>
      </c>
      <c r="C316" s="124">
        <v>43831</v>
      </c>
      <c r="D316" s="124">
        <v>44926</v>
      </c>
      <c r="E316" s="125" t="s">
        <v>1380</v>
      </c>
      <c r="F316" s="125" t="s">
        <v>1381</v>
      </c>
    </row>
    <row r="317" s="115" customFormat="1" ht="20" customHeight="1" spans="1:6">
      <c r="A317" s="125" t="s">
        <v>1125</v>
      </c>
      <c r="B317" s="127" t="s">
        <v>1383</v>
      </c>
      <c r="C317" s="124">
        <v>43831</v>
      </c>
      <c r="D317" s="124">
        <v>44926</v>
      </c>
      <c r="E317" s="125" t="s">
        <v>1380</v>
      </c>
      <c r="F317" s="125" t="s">
        <v>1381</v>
      </c>
    </row>
    <row r="318" s="115" customFormat="1" ht="20" customHeight="1" spans="1:6">
      <c r="A318" s="125" t="s">
        <v>1125</v>
      </c>
      <c r="B318" s="127" t="s">
        <v>1384</v>
      </c>
      <c r="C318" s="124">
        <v>43831</v>
      </c>
      <c r="D318" s="124">
        <v>44926</v>
      </c>
      <c r="E318" s="125" t="s">
        <v>1380</v>
      </c>
      <c r="F318" s="125" t="s">
        <v>1381</v>
      </c>
    </row>
    <row r="319" s="115" customFormat="1" ht="20" customHeight="1" spans="1:6">
      <c r="A319" s="125" t="s">
        <v>1125</v>
      </c>
      <c r="B319" s="127" t="s">
        <v>1385</v>
      </c>
      <c r="C319" s="124">
        <v>43831</v>
      </c>
      <c r="D319" s="124">
        <v>44926</v>
      </c>
      <c r="E319" s="125" t="s">
        <v>1380</v>
      </c>
      <c r="F319" s="125" t="s">
        <v>1381</v>
      </c>
    </row>
    <row r="320" s="115" customFormat="1" ht="20" customHeight="1" spans="1:6">
      <c r="A320" s="125" t="s">
        <v>1125</v>
      </c>
      <c r="B320" s="127" t="s">
        <v>1163</v>
      </c>
      <c r="C320" s="124">
        <v>43831</v>
      </c>
      <c r="D320" s="124">
        <v>44926</v>
      </c>
      <c r="E320" s="125" t="s">
        <v>1380</v>
      </c>
      <c r="F320" s="125" t="s">
        <v>1381</v>
      </c>
    </row>
    <row r="321" s="115" customFormat="1" ht="20" customHeight="1" spans="1:6">
      <c r="A321" s="125" t="s">
        <v>1125</v>
      </c>
      <c r="B321" s="127" t="s">
        <v>1164</v>
      </c>
      <c r="C321" s="124">
        <v>43831</v>
      </c>
      <c r="D321" s="124">
        <v>44926</v>
      </c>
      <c r="E321" s="125" t="s">
        <v>1380</v>
      </c>
      <c r="F321" s="125" t="s">
        <v>1381</v>
      </c>
    </row>
    <row r="322" s="115" customFormat="1" ht="20" customHeight="1" spans="1:6">
      <c r="A322" s="125" t="s">
        <v>1125</v>
      </c>
      <c r="B322" s="127" t="s">
        <v>1165</v>
      </c>
      <c r="C322" s="124">
        <v>43831</v>
      </c>
      <c r="D322" s="124">
        <v>44926</v>
      </c>
      <c r="E322" s="125" t="s">
        <v>1380</v>
      </c>
      <c r="F322" s="125" t="s">
        <v>1381</v>
      </c>
    </row>
    <row r="323" s="115" customFormat="1" ht="20" customHeight="1" spans="1:6">
      <c r="A323" s="125" t="s">
        <v>1125</v>
      </c>
      <c r="B323" s="127" t="s">
        <v>1166</v>
      </c>
      <c r="C323" s="124">
        <v>43831</v>
      </c>
      <c r="D323" s="124">
        <v>44926</v>
      </c>
      <c r="E323" s="125" t="s">
        <v>1380</v>
      </c>
      <c r="F323" s="125" t="s">
        <v>1381</v>
      </c>
    </row>
    <row r="324" s="115" customFormat="1" ht="20" customHeight="1" spans="1:6">
      <c r="A324" s="125" t="s">
        <v>1125</v>
      </c>
      <c r="B324" s="127" t="s">
        <v>1386</v>
      </c>
      <c r="C324" s="124">
        <v>43831</v>
      </c>
      <c r="D324" s="124">
        <v>44926</v>
      </c>
      <c r="E324" s="125" t="s">
        <v>1380</v>
      </c>
      <c r="F324" s="125" t="s">
        <v>1381</v>
      </c>
    </row>
    <row r="325" s="115" customFormat="1" ht="20" customHeight="1" spans="1:6">
      <c r="A325" s="125" t="s">
        <v>1125</v>
      </c>
      <c r="B325" s="127" t="s">
        <v>1167</v>
      </c>
      <c r="C325" s="124">
        <v>43831</v>
      </c>
      <c r="D325" s="124">
        <v>44926</v>
      </c>
      <c r="E325" s="125" t="s">
        <v>1380</v>
      </c>
      <c r="F325" s="125" t="s">
        <v>1381</v>
      </c>
    </row>
    <row r="326" s="115" customFormat="1" ht="20" customHeight="1" spans="1:6">
      <c r="A326" s="125" t="s">
        <v>1125</v>
      </c>
      <c r="B326" s="127" t="s">
        <v>1168</v>
      </c>
      <c r="C326" s="124">
        <v>43831</v>
      </c>
      <c r="D326" s="124">
        <v>44926</v>
      </c>
      <c r="E326" s="125" t="s">
        <v>1380</v>
      </c>
      <c r="F326" s="125" t="s">
        <v>1381</v>
      </c>
    </row>
    <row r="327" s="115" customFormat="1" ht="20" customHeight="1" spans="1:6">
      <c r="A327" s="125" t="s">
        <v>1125</v>
      </c>
      <c r="B327" s="127" t="s">
        <v>1387</v>
      </c>
      <c r="C327" s="124">
        <v>43831</v>
      </c>
      <c r="D327" s="124">
        <v>44926</v>
      </c>
      <c r="E327" s="125" t="s">
        <v>1380</v>
      </c>
      <c r="F327" s="125" t="s">
        <v>1381</v>
      </c>
    </row>
    <row r="328" s="115" customFormat="1" ht="20" customHeight="1" spans="1:6">
      <c r="A328" s="125" t="s">
        <v>1125</v>
      </c>
      <c r="B328" s="127" t="s">
        <v>1388</v>
      </c>
      <c r="C328" s="124">
        <v>43831</v>
      </c>
      <c r="D328" s="124">
        <v>44926</v>
      </c>
      <c r="E328" s="125" t="s">
        <v>1380</v>
      </c>
      <c r="F328" s="125" t="s">
        <v>1381</v>
      </c>
    </row>
    <row r="329" s="115" customFormat="1" ht="20" customHeight="1" spans="1:6">
      <c r="A329" s="125" t="s">
        <v>1125</v>
      </c>
      <c r="B329" s="127" t="s">
        <v>1389</v>
      </c>
      <c r="C329" s="124">
        <v>43831</v>
      </c>
      <c r="D329" s="124">
        <v>44926</v>
      </c>
      <c r="E329" s="125" t="s">
        <v>1380</v>
      </c>
      <c r="F329" s="125" t="s">
        <v>1381</v>
      </c>
    </row>
    <row r="330" s="115" customFormat="1" ht="20" customHeight="1" spans="1:6">
      <c r="A330" s="125" t="s">
        <v>1125</v>
      </c>
      <c r="B330" s="127" t="s">
        <v>1390</v>
      </c>
      <c r="C330" s="124">
        <v>43831</v>
      </c>
      <c r="D330" s="124">
        <v>44926</v>
      </c>
      <c r="E330" s="125" t="s">
        <v>1380</v>
      </c>
      <c r="F330" s="125" t="s">
        <v>1381</v>
      </c>
    </row>
    <row r="331" s="115" customFormat="1" ht="20" customHeight="1" spans="1:6">
      <c r="A331" s="125" t="s">
        <v>1125</v>
      </c>
      <c r="B331" s="127" t="s">
        <v>1135</v>
      </c>
      <c r="C331" s="124">
        <v>43831</v>
      </c>
      <c r="D331" s="124">
        <v>44926</v>
      </c>
      <c r="E331" s="125" t="s">
        <v>1380</v>
      </c>
      <c r="F331" s="125" t="s">
        <v>1381</v>
      </c>
    </row>
    <row r="332" s="115" customFormat="1" ht="20" customHeight="1" spans="1:6">
      <c r="A332" s="125" t="s">
        <v>1125</v>
      </c>
      <c r="B332" s="127" t="s">
        <v>1391</v>
      </c>
      <c r="C332" s="124">
        <v>43831</v>
      </c>
      <c r="D332" s="124">
        <v>44926</v>
      </c>
      <c r="E332" s="125" t="s">
        <v>1380</v>
      </c>
      <c r="F332" s="125" t="s">
        <v>1381</v>
      </c>
    </row>
    <row r="333" s="115" customFormat="1" ht="20" customHeight="1" spans="1:6">
      <c r="A333" s="125" t="s">
        <v>1125</v>
      </c>
      <c r="B333" s="127" t="s">
        <v>1241</v>
      </c>
      <c r="C333" s="124">
        <v>43831</v>
      </c>
      <c r="D333" s="124">
        <v>44926</v>
      </c>
      <c r="E333" s="125" t="s">
        <v>1380</v>
      </c>
      <c r="F333" s="125" t="s">
        <v>1381</v>
      </c>
    </row>
    <row r="334" s="115" customFormat="1" ht="20" customHeight="1" spans="1:6">
      <c r="A334" s="125" t="s">
        <v>1125</v>
      </c>
      <c r="B334" s="127" t="s">
        <v>1244</v>
      </c>
      <c r="C334" s="124">
        <v>43831</v>
      </c>
      <c r="D334" s="124">
        <v>44926</v>
      </c>
      <c r="E334" s="125" t="s">
        <v>1380</v>
      </c>
      <c r="F334" s="125" t="s">
        <v>1381</v>
      </c>
    </row>
    <row r="335" s="115" customFormat="1" ht="20" customHeight="1" spans="1:6">
      <c r="A335" s="125" t="s">
        <v>1125</v>
      </c>
      <c r="B335" s="127" t="s">
        <v>1245</v>
      </c>
      <c r="C335" s="124">
        <v>43831</v>
      </c>
      <c r="D335" s="124">
        <v>44926</v>
      </c>
      <c r="E335" s="125" t="s">
        <v>1380</v>
      </c>
      <c r="F335" s="125" t="s">
        <v>1381</v>
      </c>
    </row>
    <row r="336" s="115" customFormat="1" ht="20" customHeight="1" spans="1:6">
      <c r="A336" s="125" t="s">
        <v>1125</v>
      </c>
      <c r="B336" s="127" t="s">
        <v>1392</v>
      </c>
      <c r="C336" s="124">
        <v>43831</v>
      </c>
      <c r="D336" s="124">
        <v>44926</v>
      </c>
      <c r="E336" s="125" t="s">
        <v>1380</v>
      </c>
      <c r="F336" s="125" t="s">
        <v>1381</v>
      </c>
    </row>
    <row r="337" s="115" customFormat="1" ht="20" customHeight="1" spans="1:6">
      <c r="A337" s="125" t="s">
        <v>1125</v>
      </c>
      <c r="B337" s="127" t="s">
        <v>1246</v>
      </c>
      <c r="C337" s="124">
        <v>43831</v>
      </c>
      <c r="D337" s="124">
        <v>44926</v>
      </c>
      <c r="E337" s="125" t="s">
        <v>1380</v>
      </c>
      <c r="F337" s="125" t="s">
        <v>1381</v>
      </c>
    </row>
    <row r="338" s="115" customFormat="1" ht="20" customHeight="1" spans="1:6">
      <c r="A338" s="125" t="s">
        <v>1125</v>
      </c>
      <c r="B338" s="127" t="s">
        <v>1393</v>
      </c>
      <c r="C338" s="124">
        <v>43831</v>
      </c>
      <c r="D338" s="124">
        <v>44926</v>
      </c>
      <c r="E338" s="125" t="s">
        <v>1380</v>
      </c>
      <c r="F338" s="125" t="s">
        <v>1381</v>
      </c>
    </row>
    <row r="339" s="115" customFormat="1" ht="20" customHeight="1" spans="1:6">
      <c r="A339" s="125" t="s">
        <v>1125</v>
      </c>
      <c r="B339" s="127" t="s">
        <v>1248</v>
      </c>
      <c r="C339" s="124">
        <v>43831</v>
      </c>
      <c r="D339" s="124">
        <v>44926</v>
      </c>
      <c r="E339" s="125" t="s">
        <v>1380</v>
      </c>
      <c r="F339" s="125" t="s">
        <v>1381</v>
      </c>
    </row>
    <row r="340" s="115" customFormat="1" ht="20" customHeight="1" spans="1:6">
      <c r="A340" s="125" t="s">
        <v>1125</v>
      </c>
      <c r="B340" s="127" t="s">
        <v>1394</v>
      </c>
      <c r="C340" s="124">
        <v>43831</v>
      </c>
      <c r="D340" s="124">
        <v>44926</v>
      </c>
      <c r="E340" s="125" t="s">
        <v>1380</v>
      </c>
      <c r="F340" s="125" t="s">
        <v>1381</v>
      </c>
    </row>
    <row r="341" s="115" customFormat="1" ht="20" customHeight="1" spans="1:6">
      <c r="A341" s="125" t="s">
        <v>1125</v>
      </c>
      <c r="B341" s="127" t="s">
        <v>1249</v>
      </c>
      <c r="C341" s="124">
        <v>43831</v>
      </c>
      <c r="D341" s="124">
        <v>44926</v>
      </c>
      <c r="E341" s="125" t="s">
        <v>1380</v>
      </c>
      <c r="F341" s="125" t="s">
        <v>1381</v>
      </c>
    </row>
    <row r="342" s="115" customFormat="1" ht="20" customHeight="1" spans="1:6">
      <c r="A342" s="125" t="s">
        <v>1125</v>
      </c>
      <c r="B342" s="127" t="s">
        <v>1259</v>
      </c>
      <c r="C342" s="124">
        <v>43831</v>
      </c>
      <c r="D342" s="124">
        <v>44926</v>
      </c>
      <c r="E342" s="125" t="s">
        <v>1380</v>
      </c>
      <c r="F342" s="125" t="s">
        <v>1381</v>
      </c>
    </row>
    <row r="343" s="115" customFormat="1" ht="20" customHeight="1" spans="1:6">
      <c r="A343" s="125" t="s">
        <v>1125</v>
      </c>
      <c r="B343" s="127" t="s">
        <v>1256</v>
      </c>
      <c r="C343" s="124">
        <v>43831</v>
      </c>
      <c r="D343" s="124">
        <v>44926</v>
      </c>
      <c r="E343" s="125" t="s">
        <v>1380</v>
      </c>
      <c r="F343" s="125" t="s">
        <v>1381</v>
      </c>
    </row>
    <row r="344" s="115" customFormat="1" ht="20" customHeight="1" spans="1:6">
      <c r="A344" s="125" t="s">
        <v>1125</v>
      </c>
      <c r="B344" s="127" t="s">
        <v>1253</v>
      </c>
      <c r="C344" s="124">
        <v>43831</v>
      </c>
      <c r="D344" s="124">
        <v>44926</v>
      </c>
      <c r="E344" s="125" t="s">
        <v>1380</v>
      </c>
      <c r="F344" s="125" t="s">
        <v>1381</v>
      </c>
    </row>
    <row r="345" s="115" customFormat="1" ht="20" customHeight="1" spans="1:6">
      <c r="A345" s="125" t="s">
        <v>1125</v>
      </c>
      <c r="B345" s="127" t="s">
        <v>1395</v>
      </c>
      <c r="C345" s="124">
        <v>43831</v>
      </c>
      <c r="D345" s="124">
        <v>44926</v>
      </c>
      <c r="E345" s="125" t="s">
        <v>1380</v>
      </c>
      <c r="F345" s="125" t="s">
        <v>1381</v>
      </c>
    </row>
    <row r="346" s="115" customFormat="1" ht="20" customHeight="1" spans="1:6">
      <c r="A346" s="125" t="s">
        <v>1125</v>
      </c>
      <c r="B346" s="127" t="s">
        <v>1255</v>
      </c>
      <c r="C346" s="124">
        <v>43831</v>
      </c>
      <c r="D346" s="124">
        <v>44926</v>
      </c>
      <c r="E346" s="125" t="s">
        <v>1380</v>
      </c>
      <c r="F346" s="125" t="s">
        <v>1381</v>
      </c>
    </row>
    <row r="347" s="115" customFormat="1" ht="20" customHeight="1" spans="1:6">
      <c r="A347" s="125" t="s">
        <v>1125</v>
      </c>
      <c r="B347" s="127" t="s">
        <v>1252</v>
      </c>
      <c r="C347" s="124">
        <v>43831</v>
      </c>
      <c r="D347" s="124">
        <v>44926</v>
      </c>
      <c r="E347" s="125" t="s">
        <v>1380</v>
      </c>
      <c r="F347" s="125" t="s">
        <v>1381</v>
      </c>
    </row>
    <row r="348" s="115" customFormat="1" ht="20" customHeight="1" spans="1:6">
      <c r="A348" s="125" t="s">
        <v>1125</v>
      </c>
      <c r="B348" s="127" t="s">
        <v>1254</v>
      </c>
      <c r="C348" s="124">
        <v>43831</v>
      </c>
      <c r="D348" s="124">
        <v>44926</v>
      </c>
      <c r="E348" s="125" t="s">
        <v>1380</v>
      </c>
      <c r="F348" s="125" t="s">
        <v>1381</v>
      </c>
    </row>
    <row r="349" s="115" customFormat="1" ht="20" customHeight="1" spans="1:6">
      <c r="A349" s="125" t="s">
        <v>1125</v>
      </c>
      <c r="B349" s="127" t="s">
        <v>1257</v>
      </c>
      <c r="C349" s="124">
        <v>43831</v>
      </c>
      <c r="D349" s="124">
        <v>44926</v>
      </c>
      <c r="E349" s="125" t="s">
        <v>1380</v>
      </c>
      <c r="F349" s="125" t="s">
        <v>1381</v>
      </c>
    </row>
    <row r="350" s="115" customFormat="1" ht="20" customHeight="1" spans="1:6">
      <c r="A350" s="125" t="s">
        <v>1125</v>
      </c>
      <c r="B350" s="127" t="s">
        <v>1251</v>
      </c>
      <c r="C350" s="124">
        <v>43831</v>
      </c>
      <c r="D350" s="124">
        <v>44926</v>
      </c>
      <c r="E350" s="125" t="s">
        <v>1380</v>
      </c>
      <c r="F350" s="125" t="s">
        <v>1381</v>
      </c>
    </row>
    <row r="351" s="115" customFormat="1" ht="20" customHeight="1" spans="1:6">
      <c r="A351" s="125" t="s">
        <v>1125</v>
      </c>
      <c r="B351" s="127" t="s">
        <v>1396</v>
      </c>
      <c r="C351" s="124">
        <v>43831</v>
      </c>
      <c r="D351" s="124">
        <v>44926</v>
      </c>
      <c r="E351" s="125" t="s">
        <v>1380</v>
      </c>
      <c r="F351" s="125" t="s">
        <v>1381</v>
      </c>
    </row>
    <row r="352" s="115" customFormat="1" ht="20" customHeight="1" spans="1:6">
      <c r="A352" s="125" t="s">
        <v>1125</v>
      </c>
      <c r="B352" s="127" t="s">
        <v>1397</v>
      </c>
      <c r="C352" s="124">
        <v>43831</v>
      </c>
      <c r="D352" s="124">
        <v>44926</v>
      </c>
      <c r="E352" s="125" t="s">
        <v>1380</v>
      </c>
      <c r="F352" s="125" t="s">
        <v>1381</v>
      </c>
    </row>
    <row r="353" s="115" customFormat="1" ht="20" customHeight="1" spans="1:6">
      <c r="A353" s="125" t="s">
        <v>1125</v>
      </c>
      <c r="B353" s="127" t="s">
        <v>1278</v>
      </c>
      <c r="C353" s="124">
        <v>43831</v>
      </c>
      <c r="D353" s="124">
        <v>44926</v>
      </c>
      <c r="E353" s="125" t="s">
        <v>1380</v>
      </c>
      <c r="F353" s="125" t="s">
        <v>1381</v>
      </c>
    </row>
    <row r="354" s="115" customFormat="1" ht="20" customHeight="1" spans="1:6">
      <c r="A354" s="125" t="s">
        <v>1125</v>
      </c>
      <c r="B354" s="127" t="s">
        <v>1398</v>
      </c>
      <c r="C354" s="124">
        <v>43831</v>
      </c>
      <c r="D354" s="124">
        <v>44926</v>
      </c>
      <c r="E354" s="125" t="s">
        <v>1380</v>
      </c>
      <c r="F354" s="125" t="s">
        <v>1381</v>
      </c>
    </row>
    <row r="355" s="115" customFormat="1" ht="20" customHeight="1" spans="1:6">
      <c r="A355" s="125" t="s">
        <v>1125</v>
      </c>
      <c r="B355" s="127" t="s">
        <v>1399</v>
      </c>
      <c r="C355" s="124">
        <v>43831</v>
      </c>
      <c r="D355" s="124">
        <v>44926</v>
      </c>
      <c r="E355" s="125" t="s">
        <v>1380</v>
      </c>
      <c r="F355" s="125" t="s">
        <v>1381</v>
      </c>
    </row>
    <row r="356" s="115" customFormat="1" ht="20" customHeight="1" spans="1:6">
      <c r="A356" s="125" t="s">
        <v>1125</v>
      </c>
      <c r="B356" s="127" t="s">
        <v>1280</v>
      </c>
      <c r="C356" s="124">
        <v>43831</v>
      </c>
      <c r="D356" s="124">
        <v>44926</v>
      </c>
      <c r="E356" s="125" t="s">
        <v>1380</v>
      </c>
      <c r="F356" s="125" t="s">
        <v>1381</v>
      </c>
    </row>
    <row r="357" s="115" customFormat="1" ht="20" customHeight="1" spans="1:6">
      <c r="A357" s="125" t="s">
        <v>1125</v>
      </c>
      <c r="B357" s="127" t="s">
        <v>1400</v>
      </c>
      <c r="C357" s="124">
        <v>43831</v>
      </c>
      <c r="D357" s="124">
        <v>44926</v>
      </c>
      <c r="E357" s="125" t="s">
        <v>1380</v>
      </c>
      <c r="F357" s="125" t="s">
        <v>1381</v>
      </c>
    </row>
    <row r="358" s="115" customFormat="1" ht="20" customHeight="1" spans="1:6">
      <c r="A358" s="125" t="s">
        <v>1125</v>
      </c>
      <c r="B358" s="127" t="s">
        <v>1284</v>
      </c>
      <c r="C358" s="124">
        <v>43831</v>
      </c>
      <c r="D358" s="124">
        <v>44926</v>
      </c>
      <c r="E358" s="125" t="s">
        <v>1380</v>
      </c>
      <c r="F358" s="125" t="s">
        <v>1381</v>
      </c>
    </row>
    <row r="359" s="115" customFormat="1" ht="20" customHeight="1" spans="1:6">
      <c r="A359" s="125" t="s">
        <v>1125</v>
      </c>
      <c r="B359" s="127" t="s">
        <v>1286</v>
      </c>
      <c r="C359" s="124">
        <v>43831</v>
      </c>
      <c r="D359" s="124">
        <v>44926</v>
      </c>
      <c r="E359" s="125" t="s">
        <v>1380</v>
      </c>
      <c r="F359" s="125" t="s">
        <v>1381</v>
      </c>
    </row>
    <row r="360" s="115" customFormat="1" ht="20" customHeight="1" spans="1:6">
      <c r="A360" s="125" t="s">
        <v>1125</v>
      </c>
      <c r="B360" s="127" t="s">
        <v>1282</v>
      </c>
      <c r="C360" s="124">
        <v>43831</v>
      </c>
      <c r="D360" s="124">
        <v>44926</v>
      </c>
      <c r="E360" s="125" t="s">
        <v>1380</v>
      </c>
      <c r="F360" s="125" t="s">
        <v>1381</v>
      </c>
    </row>
    <row r="361" s="115" customFormat="1" ht="20" customHeight="1" spans="1:6">
      <c r="A361" s="125" t="s">
        <v>1125</v>
      </c>
      <c r="B361" s="127" t="s">
        <v>1277</v>
      </c>
      <c r="C361" s="124">
        <v>43831</v>
      </c>
      <c r="D361" s="124">
        <v>44926</v>
      </c>
      <c r="E361" s="125" t="s">
        <v>1380</v>
      </c>
      <c r="F361" s="125" t="s">
        <v>1381</v>
      </c>
    </row>
    <row r="362" s="115" customFormat="1" ht="20" customHeight="1" spans="1:6">
      <c r="A362" s="125" t="s">
        <v>1125</v>
      </c>
      <c r="B362" s="127" t="s">
        <v>1279</v>
      </c>
      <c r="C362" s="124">
        <v>43831</v>
      </c>
      <c r="D362" s="124">
        <v>44926</v>
      </c>
      <c r="E362" s="125" t="s">
        <v>1380</v>
      </c>
      <c r="F362" s="125" t="s">
        <v>1381</v>
      </c>
    </row>
    <row r="363" s="115" customFormat="1" ht="20" customHeight="1" spans="1:6">
      <c r="A363" s="125" t="s">
        <v>1125</v>
      </c>
      <c r="B363" s="127" t="s">
        <v>1281</v>
      </c>
      <c r="C363" s="124">
        <v>43831</v>
      </c>
      <c r="D363" s="124">
        <v>44926</v>
      </c>
      <c r="E363" s="125" t="s">
        <v>1380</v>
      </c>
      <c r="F363" s="125" t="s">
        <v>1381</v>
      </c>
    </row>
    <row r="364" s="115" customFormat="1" ht="20" customHeight="1" spans="1:6">
      <c r="A364" s="125" t="s">
        <v>1125</v>
      </c>
      <c r="B364" s="127" t="s">
        <v>1283</v>
      </c>
      <c r="C364" s="124">
        <v>43831</v>
      </c>
      <c r="D364" s="124">
        <v>44926</v>
      </c>
      <c r="E364" s="125" t="s">
        <v>1380</v>
      </c>
      <c r="F364" s="125" t="s">
        <v>1381</v>
      </c>
    </row>
    <row r="365" s="115" customFormat="1" ht="20" customHeight="1" spans="1:6">
      <c r="A365" s="125" t="s">
        <v>1125</v>
      </c>
      <c r="B365" s="127" t="s">
        <v>1285</v>
      </c>
      <c r="C365" s="124">
        <v>43831</v>
      </c>
      <c r="D365" s="124">
        <v>44926</v>
      </c>
      <c r="E365" s="125" t="s">
        <v>1380</v>
      </c>
      <c r="F365" s="125" t="s">
        <v>1381</v>
      </c>
    </row>
    <row r="366" s="115" customFormat="1" ht="20" customHeight="1" spans="1:6">
      <c r="A366" s="125" t="s">
        <v>1125</v>
      </c>
      <c r="B366" s="127" t="s">
        <v>1401</v>
      </c>
      <c r="C366" s="124">
        <v>43831</v>
      </c>
      <c r="D366" s="124">
        <v>44926</v>
      </c>
      <c r="E366" s="125" t="s">
        <v>1380</v>
      </c>
      <c r="F366" s="125" t="s">
        <v>1381</v>
      </c>
    </row>
    <row r="367" s="115" customFormat="1" ht="20" customHeight="1" spans="1:6">
      <c r="A367" s="125" t="s">
        <v>1125</v>
      </c>
      <c r="B367" s="127" t="s">
        <v>1272</v>
      </c>
      <c r="C367" s="124">
        <v>43831</v>
      </c>
      <c r="D367" s="124">
        <v>44926</v>
      </c>
      <c r="E367" s="125" t="s">
        <v>1380</v>
      </c>
      <c r="F367" s="125" t="s">
        <v>1381</v>
      </c>
    </row>
    <row r="368" s="115" customFormat="1" ht="20" customHeight="1" spans="1:6">
      <c r="A368" s="125" t="s">
        <v>1125</v>
      </c>
      <c r="B368" s="127" t="s">
        <v>1276</v>
      </c>
      <c r="C368" s="124">
        <v>43831</v>
      </c>
      <c r="D368" s="124">
        <v>44926</v>
      </c>
      <c r="E368" s="125" t="s">
        <v>1380</v>
      </c>
      <c r="F368" s="125" t="s">
        <v>1381</v>
      </c>
    </row>
    <row r="369" s="115" customFormat="1" ht="20" customHeight="1" spans="1:6">
      <c r="A369" s="125" t="s">
        <v>1125</v>
      </c>
      <c r="B369" s="127" t="s">
        <v>1274</v>
      </c>
      <c r="C369" s="124">
        <v>43831</v>
      </c>
      <c r="D369" s="124">
        <v>44926</v>
      </c>
      <c r="E369" s="125" t="s">
        <v>1380</v>
      </c>
      <c r="F369" s="125" t="s">
        <v>1381</v>
      </c>
    </row>
    <row r="370" s="115" customFormat="1" ht="20" customHeight="1" spans="1:6">
      <c r="A370" s="125" t="s">
        <v>1125</v>
      </c>
      <c r="B370" s="127" t="s">
        <v>1273</v>
      </c>
      <c r="C370" s="124">
        <v>43831</v>
      </c>
      <c r="D370" s="124">
        <v>44926</v>
      </c>
      <c r="E370" s="125" t="s">
        <v>1380</v>
      </c>
      <c r="F370" s="125" t="s">
        <v>1381</v>
      </c>
    </row>
    <row r="371" s="115" customFormat="1" ht="20" customHeight="1" spans="1:6">
      <c r="A371" s="125" t="s">
        <v>1125</v>
      </c>
      <c r="B371" s="127" t="s">
        <v>1270</v>
      </c>
      <c r="C371" s="124">
        <v>43831</v>
      </c>
      <c r="D371" s="124">
        <v>44926</v>
      </c>
      <c r="E371" s="125" t="s">
        <v>1380</v>
      </c>
      <c r="F371" s="125" t="s">
        <v>1381</v>
      </c>
    </row>
    <row r="372" s="115" customFormat="1" ht="20" customHeight="1" spans="1:6">
      <c r="A372" s="125" t="s">
        <v>1125</v>
      </c>
      <c r="B372" s="127" t="s">
        <v>1402</v>
      </c>
      <c r="C372" s="124">
        <v>43831</v>
      </c>
      <c r="D372" s="124">
        <v>44926</v>
      </c>
      <c r="E372" s="125" t="s">
        <v>1380</v>
      </c>
      <c r="F372" s="125" t="s">
        <v>1381</v>
      </c>
    </row>
    <row r="373" s="115" customFormat="1" ht="20" customHeight="1" spans="1:6">
      <c r="A373" s="125" t="s">
        <v>1125</v>
      </c>
      <c r="B373" s="127" t="s">
        <v>1275</v>
      </c>
      <c r="C373" s="124">
        <v>43831</v>
      </c>
      <c r="D373" s="124">
        <v>44926</v>
      </c>
      <c r="E373" s="125" t="s">
        <v>1380</v>
      </c>
      <c r="F373" s="125" t="s">
        <v>1381</v>
      </c>
    </row>
    <row r="374" s="115" customFormat="1" ht="20" customHeight="1" spans="1:6">
      <c r="A374" s="125" t="s">
        <v>1125</v>
      </c>
      <c r="B374" s="127" t="s">
        <v>1271</v>
      </c>
      <c r="C374" s="124">
        <v>43831</v>
      </c>
      <c r="D374" s="124">
        <v>44926</v>
      </c>
      <c r="E374" s="125" t="s">
        <v>1380</v>
      </c>
      <c r="F374" s="125" t="s">
        <v>1381</v>
      </c>
    </row>
    <row r="375" s="115" customFormat="1" ht="20" customHeight="1" spans="1:6">
      <c r="A375" s="125" t="s">
        <v>1125</v>
      </c>
      <c r="B375" s="127" t="s">
        <v>1403</v>
      </c>
      <c r="C375" s="124">
        <v>43831</v>
      </c>
      <c r="D375" s="124">
        <v>44926</v>
      </c>
      <c r="E375" s="125" t="s">
        <v>1380</v>
      </c>
      <c r="F375" s="125" t="s">
        <v>1381</v>
      </c>
    </row>
    <row r="376" s="115" customFormat="1" ht="20" customHeight="1" spans="1:6">
      <c r="A376" s="125" t="s">
        <v>1125</v>
      </c>
      <c r="B376" s="127" t="s">
        <v>1404</v>
      </c>
      <c r="C376" s="124">
        <v>43831</v>
      </c>
      <c r="D376" s="124">
        <v>44926</v>
      </c>
      <c r="E376" s="125" t="s">
        <v>1380</v>
      </c>
      <c r="F376" s="125" t="s">
        <v>1381</v>
      </c>
    </row>
    <row r="377" s="115" customFormat="1" ht="20" customHeight="1" spans="1:6">
      <c r="A377" s="125" t="s">
        <v>1125</v>
      </c>
      <c r="B377" s="127" t="s">
        <v>1326</v>
      </c>
      <c r="C377" s="124">
        <v>43831</v>
      </c>
      <c r="D377" s="124">
        <v>44926</v>
      </c>
      <c r="E377" s="125" t="s">
        <v>1380</v>
      </c>
      <c r="F377" s="125" t="s">
        <v>1381</v>
      </c>
    </row>
    <row r="378" s="115" customFormat="1" ht="20" customHeight="1" spans="1:6">
      <c r="A378" s="125" t="s">
        <v>1125</v>
      </c>
      <c r="B378" s="127" t="s">
        <v>1327</v>
      </c>
      <c r="C378" s="124">
        <v>43831</v>
      </c>
      <c r="D378" s="124">
        <v>44926</v>
      </c>
      <c r="E378" s="125" t="s">
        <v>1380</v>
      </c>
      <c r="F378" s="125" t="s">
        <v>1381</v>
      </c>
    </row>
    <row r="379" s="115" customFormat="1" ht="20" customHeight="1" spans="1:6">
      <c r="A379" s="125" t="s">
        <v>1125</v>
      </c>
      <c r="B379" s="127" t="s">
        <v>1328</v>
      </c>
      <c r="C379" s="124">
        <v>43831</v>
      </c>
      <c r="D379" s="124">
        <v>44926</v>
      </c>
      <c r="E379" s="125" t="s">
        <v>1380</v>
      </c>
      <c r="F379" s="125" t="s">
        <v>1381</v>
      </c>
    </row>
    <row r="380" s="115" customFormat="1" ht="20" customHeight="1" spans="1:6">
      <c r="A380" s="125" t="s">
        <v>1125</v>
      </c>
      <c r="B380" s="127" t="s">
        <v>1323</v>
      </c>
      <c r="C380" s="124">
        <v>43831</v>
      </c>
      <c r="D380" s="124">
        <v>44926</v>
      </c>
      <c r="E380" s="125" t="s">
        <v>1380</v>
      </c>
      <c r="F380" s="125" t="s">
        <v>1381</v>
      </c>
    </row>
    <row r="381" s="115" customFormat="1" ht="20" customHeight="1" spans="1:6">
      <c r="A381" s="125" t="s">
        <v>1125</v>
      </c>
      <c r="B381" s="127" t="s">
        <v>1324</v>
      </c>
      <c r="C381" s="124">
        <v>43831</v>
      </c>
      <c r="D381" s="124">
        <v>44926</v>
      </c>
      <c r="E381" s="125" t="s">
        <v>1380</v>
      </c>
      <c r="F381" s="125" t="s">
        <v>1381</v>
      </c>
    </row>
    <row r="382" s="115" customFormat="1" ht="20" customHeight="1" spans="1:6">
      <c r="A382" s="125" t="s">
        <v>1125</v>
      </c>
      <c r="B382" s="127" t="s">
        <v>1405</v>
      </c>
      <c r="C382" s="124">
        <v>43831</v>
      </c>
      <c r="D382" s="124">
        <v>44926</v>
      </c>
      <c r="E382" s="125" t="s">
        <v>1380</v>
      </c>
      <c r="F382" s="125" t="s">
        <v>1381</v>
      </c>
    </row>
    <row r="383" s="115" customFormat="1" ht="20" customHeight="1" spans="1:6">
      <c r="A383" s="125" t="s">
        <v>1125</v>
      </c>
      <c r="B383" s="127" t="s">
        <v>1406</v>
      </c>
      <c r="C383" s="124">
        <v>43831</v>
      </c>
      <c r="D383" s="124">
        <v>44926</v>
      </c>
      <c r="E383" s="125" t="s">
        <v>1380</v>
      </c>
      <c r="F383" s="125" t="s">
        <v>1381</v>
      </c>
    </row>
    <row r="384" s="115" customFormat="1" ht="20" customHeight="1" spans="1:6">
      <c r="A384" s="125" t="s">
        <v>1125</v>
      </c>
      <c r="B384" s="127" t="s">
        <v>1407</v>
      </c>
      <c r="C384" s="124">
        <v>43831</v>
      </c>
      <c r="D384" s="124">
        <v>44926</v>
      </c>
      <c r="E384" s="125" t="s">
        <v>1380</v>
      </c>
      <c r="F384" s="125" t="s">
        <v>1381</v>
      </c>
    </row>
    <row r="385" s="115" customFormat="1" ht="20" customHeight="1" spans="1:6">
      <c r="A385" s="125" t="s">
        <v>1125</v>
      </c>
      <c r="B385" s="127" t="s">
        <v>1322</v>
      </c>
      <c r="C385" s="124">
        <v>43831</v>
      </c>
      <c r="D385" s="124">
        <v>44926</v>
      </c>
      <c r="E385" s="125" t="s">
        <v>1380</v>
      </c>
      <c r="F385" s="125" t="s">
        <v>1381</v>
      </c>
    </row>
    <row r="386" s="115" customFormat="1" ht="20" customHeight="1" spans="1:6">
      <c r="A386" s="125" t="s">
        <v>1125</v>
      </c>
      <c r="B386" s="127" t="s">
        <v>1321</v>
      </c>
      <c r="C386" s="124">
        <v>43831</v>
      </c>
      <c r="D386" s="124">
        <v>44926</v>
      </c>
      <c r="E386" s="125" t="s">
        <v>1380</v>
      </c>
      <c r="F386" s="125" t="s">
        <v>1381</v>
      </c>
    </row>
    <row r="387" s="115" customFormat="1" ht="20" customHeight="1" spans="1:6">
      <c r="A387" s="125" t="s">
        <v>1125</v>
      </c>
      <c r="B387" s="127" t="s">
        <v>1408</v>
      </c>
      <c r="C387" s="124">
        <v>43831</v>
      </c>
      <c r="D387" s="124">
        <v>44926</v>
      </c>
      <c r="E387" s="125" t="s">
        <v>1380</v>
      </c>
      <c r="F387" s="125" t="s">
        <v>1381</v>
      </c>
    </row>
    <row r="388" s="115" customFormat="1" ht="20" customHeight="1" spans="1:6">
      <c r="A388" s="125" t="s">
        <v>1125</v>
      </c>
      <c r="B388" s="127" t="s">
        <v>1325</v>
      </c>
      <c r="C388" s="124">
        <v>43831</v>
      </c>
      <c r="D388" s="124">
        <v>44926</v>
      </c>
      <c r="E388" s="125" t="s">
        <v>1380</v>
      </c>
      <c r="F388" s="125" t="s">
        <v>1381</v>
      </c>
    </row>
    <row r="389" s="115" customFormat="1" ht="20" customHeight="1" spans="1:6">
      <c r="A389" s="125" t="s">
        <v>1125</v>
      </c>
      <c r="B389" s="127" t="s">
        <v>1331</v>
      </c>
      <c r="C389" s="124">
        <v>43831</v>
      </c>
      <c r="D389" s="124">
        <v>44926</v>
      </c>
      <c r="E389" s="125" t="s">
        <v>1380</v>
      </c>
      <c r="F389" s="125" t="s">
        <v>1381</v>
      </c>
    </row>
    <row r="390" s="115" customFormat="1" ht="20" customHeight="1" spans="1:6">
      <c r="A390" s="125" t="s">
        <v>1125</v>
      </c>
      <c r="B390" s="127" t="s">
        <v>1329</v>
      </c>
      <c r="C390" s="124">
        <v>43831</v>
      </c>
      <c r="D390" s="124">
        <v>44926</v>
      </c>
      <c r="E390" s="125" t="s">
        <v>1380</v>
      </c>
      <c r="F390" s="125" t="s">
        <v>1381</v>
      </c>
    </row>
    <row r="391" s="115" customFormat="1" ht="20" customHeight="1" spans="1:6">
      <c r="A391" s="125" t="s">
        <v>1125</v>
      </c>
      <c r="B391" s="127" t="s">
        <v>1330</v>
      </c>
      <c r="C391" s="124">
        <v>43831</v>
      </c>
      <c r="D391" s="124">
        <v>44926</v>
      </c>
      <c r="E391" s="125" t="s">
        <v>1380</v>
      </c>
      <c r="F391" s="125" t="s">
        <v>1381</v>
      </c>
    </row>
    <row r="392" s="115" customFormat="1" ht="20" customHeight="1" spans="1:6">
      <c r="A392" s="125" t="s">
        <v>1125</v>
      </c>
      <c r="B392" s="127" t="s">
        <v>1409</v>
      </c>
      <c r="C392" s="124">
        <v>43831</v>
      </c>
      <c r="D392" s="124">
        <v>44926</v>
      </c>
      <c r="E392" s="125" t="s">
        <v>1380</v>
      </c>
      <c r="F392" s="125" t="s">
        <v>1381</v>
      </c>
    </row>
    <row r="393" s="115" customFormat="1" ht="20" customHeight="1" spans="1:6">
      <c r="A393" s="125" t="s">
        <v>1125</v>
      </c>
      <c r="B393" s="127" t="s">
        <v>1410</v>
      </c>
      <c r="C393" s="124">
        <v>43831</v>
      </c>
      <c r="D393" s="124">
        <v>44926</v>
      </c>
      <c r="E393" s="125" t="s">
        <v>1380</v>
      </c>
      <c r="F393" s="125" t="s">
        <v>1381</v>
      </c>
    </row>
    <row r="394" s="115" customFormat="1" ht="20" customHeight="1" spans="1:6">
      <c r="A394" s="125" t="s">
        <v>1125</v>
      </c>
      <c r="B394" s="127" t="s">
        <v>1411</v>
      </c>
      <c r="C394" s="124">
        <v>43831</v>
      </c>
      <c r="D394" s="124">
        <v>44926</v>
      </c>
      <c r="E394" s="125" t="s">
        <v>1380</v>
      </c>
      <c r="F394" s="125" t="s">
        <v>1381</v>
      </c>
    </row>
    <row r="395" s="115" customFormat="1" ht="20" customHeight="1" spans="1:6">
      <c r="A395" s="125" t="s">
        <v>1125</v>
      </c>
      <c r="B395" s="127" t="s">
        <v>1412</v>
      </c>
      <c r="C395" s="124">
        <v>43831</v>
      </c>
      <c r="D395" s="124">
        <v>44926</v>
      </c>
      <c r="E395" s="125" t="s">
        <v>1380</v>
      </c>
      <c r="F395" s="125" t="s">
        <v>1381</v>
      </c>
    </row>
    <row r="396" s="115" customFormat="1" ht="20" customHeight="1" spans="1:6">
      <c r="A396" s="125" t="s">
        <v>1125</v>
      </c>
      <c r="B396" s="127" t="s">
        <v>1413</v>
      </c>
      <c r="C396" s="124">
        <v>43831</v>
      </c>
      <c r="D396" s="124">
        <v>44926</v>
      </c>
      <c r="E396" s="125" t="s">
        <v>1380</v>
      </c>
      <c r="F396" s="125" t="s">
        <v>1381</v>
      </c>
    </row>
    <row r="397" s="115" customFormat="1" ht="20" customHeight="1" spans="1:6">
      <c r="A397" s="125" t="s">
        <v>1125</v>
      </c>
      <c r="B397" s="127" t="s">
        <v>1319</v>
      </c>
      <c r="C397" s="124">
        <v>43831</v>
      </c>
      <c r="D397" s="124">
        <v>44926</v>
      </c>
      <c r="E397" s="125" t="s">
        <v>1380</v>
      </c>
      <c r="F397" s="125" t="s">
        <v>1381</v>
      </c>
    </row>
    <row r="398" s="115" customFormat="1" ht="20" customHeight="1" spans="1:6">
      <c r="A398" s="125" t="s">
        <v>1125</v>
      </c>
      <c r="B398" s="127" t="s">
        <v>1414</v>
      </c>
      <c r="C398" s="124">
        <v>43831</v>
      </c>
      <c r="D398" s="124">
        <v>44926</v>
      </c>
      <c r="E398" s="125" t="s">
        <v>1380</v>
      </c>
      <c r="F398" s="125" t="s">
        <v>1381</v>
      </c>
    </row>
    <row r="399" s="115" customFormat="1" ht="20" customHeight="1" spans="1:6">
      <c r="A399" s="125" t="s">
        <v>1125</v>
      </c>
      <c r="B399" s="127" t="s">
        <v>1415</v>
      </c>
      <c r="C399" s="124">
        <v>43831</v>
      </c>
      <c r="D399" s="124">
        <v>44926</v>
      </c>
      <c r="E399" s="125" t="s">
        <v>1380</v>
      </c>
      <c r="F399" s="125" t="s">
        <v>1381</v>
      </c>
    </row>
    <row r="400" s="115" customFormat="1" ht="20" customHeight="1" spans="1:6">
      <c r="A400" s="125" t="s">
        <v>1125</v>
      </c>
      <c r="B400" s="127" t="s">
        <v>1416</v>
      </c>
      <c r="C400" s="124">
        <v>43831</v>
      </c>
      <c r="D400" s="124">
        <v>44926</v>
      </c>
      <c r="E400" s="125" t="s">
        <v>1380</v>
      </c>
      <c r="F400" s="125" t="s">
        <v>1381</v>
      </c>
    </row>
    <row r="401" s="115" customFormat="1" ht="20" customHeight="1" spans="1:6">
      <c r="A401" s="125" t="s">
        <v>1125</v>
      </c>
      <c r="B401" s="127" t="s">
        <v>1417</v>
      </c>
      <c r="C401" s="124">
        <v>43831</v>
      </c>
      <c r="D401" s="124">
        <v>44926</v>
      </c>
      <c r="E401" s="125" t="s">
        <v>1380</v>
      </c>
      <c r="F401" s="125" t="s">
        <v>1381</v>
      </c>
    </row>
    <row r="402" s="115" customFormat="1" ht="20" customHeight="1" spans="1:6">
      <c r="A402" s="125" t="s">
        <v>1125</v>
      </c>
      <c r="B402" s="127" t="s">
        <v>1313</v>
      </c>
      <c r="C402" s="124">
        <v>43831</v>
      </c>
      <c r="D402" s="124">
        <v>44926</v>
      </c>
      <c r="E402" s="125" t="s">
        <v>1380</v>
      </c>
      <c r="F402" s="125" t="s">
        <v>1381</v>
      </c>
    </row>
    <row r="403" s="115" customFormat="1" ht="20" customHeight="1" spans="1:6">
      <c r="A403" s="125" t="s">
        <v>1125</v>
      </c>
      <c r="B403" s="127" t="s">
        <v>1315</v>
      </c>
      <c r="C403" s="124">
        <v>43831</v>
      </c>
      <c r="D403" s="124">
        <v>44926</v>
      </c>
      <c r="E403" s="125" t="s">
        <v>1380</v>
      </c>
      <c r="F403" s="125" t="s">
        <v>1381</v>
      </c>
    </row>
    <row r="404" s="115" customFormat="1" ht="20" customHeight="1" spans="1:6">
      <c r="A404" s="125" t="s">
        <v>1125</v>
      </c>
      <c r="B404" s="127" t="s">
        <v>1312</v>
      </c>
      <c r="C404" s="124">
        <v>43831</v>
      </c>
      <c r="D404" s="124">
        <v>44926</v>
      </c>
      <c r="E404" s="125" t="s">
        <v>1380</v>
      </c>
      <c r="F404" s="125" t="s">
        <v>1381</v>
      </c>
    </row>
    <row r="405" s="115" customFormat="1" ht="20" customHeight="1" spans="1:6">
      <c r="A405" s="125" t="s">
        <v>1125</v>
      </c>
      <c r="B405" s="127" t="s">
        <v>1320</v>
      </c>
      <c r="C405" s="124">
        <v>43831</v>
      </c>
      <c r="D405" s="124">
        <v>44926</v>
      </c>
      <c r="E405" s="125" t="s">
        <v>1380</v>
      </c>
      <c r="F405" s="125" t="s">
        <v>1381</v>
      </c>
    </row>
    <row r="406" s="115" customFormat="1" ht="20" customHeight="1" spans="1:6">
      <c r="A406" s="125" t="s">
        <v>1125</v>
      </c>
      <c r="B406" s="127" t="s">
        <v>1311</v>
      </c>
      <c r="C406" s="124">
        <v>43831</v>
      </c>
      <c r="D406" s="124">
        <v>44926</v>
      </c>
      <c r="E406" s="125" t="s">
        <v>1380</v>
      </c>
      <c r="F406" s="125" t="s">
        <v>1381</v>
      </c>
    </row>
    <row r="407" s="115" customFormat="1" ht="20" customHeight="1" spans="1:6">
      <c r="A407" s="125" t="s">
        <v>1125</v>
      </c>
      <c r="B407" s="127" t="s">
        <v>1418</v>
      </c>
      <c r="C407" s="124">
        <v>43831</v>
      </c>
      <c r="D407" s="124">
        <v>44926</v>
      </c>
      <c r="E407" s="125" t="s">
        <v>1380</v>
      </c>
      <c r="F407" s="125" t="s">
        <v>1381</v>
      </c>
    </row>
    <row r="408" s="115" customFormat="1" ht="20" customHeight="1" spans="1:6">
      <c r="A408" s="125" t="s">
        <v>1125</v>
      </c>
      <c r="B408" s="127" t="s">
        <v>1419</v>
      </c>
      <c r="C408" s="124">
        <v>43831</v>
      </c>
      <c r="D408" s="124">
        <v>44926</v>
      </c>
      <c r="E408" s="125" t="s">
        <v>1380</v>
      </c>
      <c r="F408" s="125" t="s">
        <v>1381</v>
      </c>
    </row>
    <row r="409" s="115" customFormat="1" ht="20" customHeight="1" spans="1:6">
      <c r="A409" s="125" t="s">
        <v>1125</v>
      </c>
      <c r="B409" s="127" t="s">
        <v>1314</v>
      </c>
      <c r="C409" s="124">
        <v>43831</v>
      </c>
      <c r="D409" s="124">
        <v>44926</v>
      </c>
      <c r="E409" s="125" t="s">
        <v>1380</v>
      </c>
      <c r="F409" s="125" t="s">
        <v>1381</v>
      </c>
    </row>
    <row r="410" s="115" customFormat="1" ht="20" customHeight="1" spans="1:6">
      <c r="A410" s="125" t="s">
        <v>1125</v>
      </c>
      <c r="B410" s="127" t="s">
        <v>1317</v>
      </c>
      <c r="C410" s="124">
        <v>43831</v>
      </c>
      <c r="D410" s="124">
        <v>44926</v>
      </c>
      <c r="E410" s="125" t="s">
        <v>1380</v>
      </c>
      <c r="F410" s="125" t="s">
        <v>1381</v>
      </c>
    </row>
    <row r="411" s="115" customFormat="1" ht="20" customHeight="1" spans="1:6">
      <c r="A411" s="125" t="s">
        <v>1125</v>
      </c>
      <c r="B411" s="127" t="s">
        <v>1316</v>
      </c>
      <c r="C411" s="124">
        <v>43831</v>
      </c>
      <c r="D411" s="124">
        <v>44926</v>
      </c>
      <c r="E411" s="125" t="s">
        <v>1380</v>
      </c>
      <c r="F411" s="125" t="s">
        <v>1381</v>
      </c>
    </row>
    <row r="412" s="115" customFormat="1" ht="20" customHeight="1" spans="1:6">
      <c r="A412" s="125" t="s">
        <v>1125</v>
      </c>
      <c r="B412" s="127" t="s">
        <v>1420</v>
      </c>
      <c r="C412" s="124">
        <v>43831</v>
      </c>
      <c r="D412" s="124">
        <v>44926</v>
      </c>
      <c r="E412" s="125" t="s">
        <v>1380</v>
      </c>
      <c r="F412" s="125" t="s">
        <v>1381</v>
      </c>
    </row>
    <row r="413" s="115" customFormat="1" ht="20" customHeight="1" spans="1:6">
      <c r="A413" s="125" t="s">
        <v>1125</v>
      </c>
      <c r="B413" s="127" t="s">
        <v>1421</v>
      </c>
      <c r="C413" s="124">
        <v>43831</v>
      </c>
      <c r="D413" s="124">
        <v>44926</v>
      </c>
      <c r="E413" s="125" t="s">
        <v>1380</v>
      </c>
      <c r="F413" s="125" t="s">
        <v>1381</v>
      </c>
    </row>
    <row r="414" s="115" customFormat="1" ht="20" customHeight="1" spans="1:6">
      <c r="A414" s="125" t="s">
        <v>1125</v>
      </c>
      <c r="B414" s="127" t="s">
        <v>1299</v>
      </c>
      <c r="C414" s="124">
        <v>43831</v>
      </c>
      <c r="D414" s="124">
        <v>44926</v>
      </c>
      <c r="E414" s="125" t="s">
        <v>1380</v>
      </c>
      <c r="F414" s="125" t="s">
        <v>1381</v>
      </c>
    </row>
    <row r="415" s="115" customFormat="1" ht="20" customHeight="1" spans="1:6">
      <c r="A415" s="125" t="s">
        <v>1125</v>
      </c>
      <c r="B415" s="127" t="s">
        <v>1301</v>
      </c>
      <c r="C415" s="124">
        <v>43831</v>
      </c>
      <c r="D415" s="124">
        <v>44926</v>
      </c>
      <c r="E415" s="125" t="s">
        <v>1380</v>
      </c>
      <c r="F415" s="125" t="s">
        <v>1381</v>
      </c>
    </row>
    <row r="416" s="115" customFormat="1" ht="20" customHeight="1" spans="1:6">
      <c r="A416" s="125" t="s">
        <v>1125</v>
      </c>
      <c r="B416" s="127" t="s">
        <v>1305</v>
      </c>
      <c r="C416" s="124">
        <v>43831</v>
      </c>
      <c r="D416" s="124">
        <v>44926</v>
      </c>
      <c r="E416" s="125" t="s">
        <v>1380</v>
      </c>
      <c r="F416" s="125" t="s">
        <v>1381</v>
      </c>
    </row>
    <row r="417" s="115" customFormat="1" ht="20" customHeight="1" spans="1:6">
      <c r="A417" s="125" t="s">
        <v>1125</v>
      </c>
      <c r="B417" s="127" t="s">
        <v>1422</v>
      </c>
      <c r="C417" s="124">
        <v>43831</v>
      </c>
      <c r="D417" s="124">
        <v>44926</v>
      </c>
      <c r="E417" s="125" t="s">
        <v>1380</v>
      </c>
      <c r="F417" s="125" t="s">
        <v>1381</v>
      </c>
    </row>
    <row r="418" s="115" customFormat="1" ht="20" customHeight="1" spans="1:6">
      <c r="A418" s="125" t="s">
        <v>1125</v>
      </c>
      <c r="B418" s="127" t="s">
        <v>1297</v>
      </c>
      <c r="C418" s="124">
        <v>43831</v>
      </c>
      <c r="D418" s="124">
        <v>44926</v>
      </c>
      <c r="E418" s="125" t="s">
        <v>1380</v>
      </c>
      <c r="F418" s="125" t="s">
        <v>1381</v>
      </c>
    </row>
    <row r="419" s="115" customFormat="1" ht="20" customHeight="1" spans="1:6">
      <c r="A419" s="125" t="s">
        <v>1125</v>
      </c>
      <c r="B419" s="127" t="s">
        <v>1294</v>
      </c>
      <c r="C419" s="124">
        <v>43831</v>
      </c>
      <c r="D419" s="124">
        <v>44926</v>
      </c>
      <c r="E419" s="125" t="s">
        <v>1380</v>
      </c>
      <c r="F419" s="125" t="s">
        <v>1381</v>
      </c>
    </row>
    <row r="420" s="115" customFormat="1" ht="20" customHeight="1" spans="1:6">
      <c r="A420" s="125" t="s">
        <v>1125</v>
      </c>
      <c r="B420" s="127" t="s">
        <v>1304</v>
      </c>
      <c r="C420" s="124">
        <v>43831</v>
      </c>
      <c r="D420" s="124">
        <v>44926</v>
      </c>
      <c r="E420" s="125" t="s">
        <v>1380</v>
      </c>
      <c r="F420" s="125" t="s">
        <v>1381</v>
      </c>
    </row>
    <row r="421" s="115" customFormat="1" ht="20" customHeight="1" spans="1:6">
      <c r="A421" s="125" t="s">
        <v>1125</v>
      </c>
      <c r="B421" s="127" t="s">
        <v>1423</v>
      </c>
      <c r="C421" s="124">
        <v>43831</v>
      </c>
      <c r="D421" s="124">
        <v>44926</v>
      </c>
      <c r="E421" s="125" t="s">
        <v>1380</v>
      </c>
      <c r="F421" s="125" t="s">
        <v>1381</v>
      </c>
    </row>
    <row r="422" s="115" customFormat="1" ht="20" customHeight="1" spans="1:6">
      <c r="A422" s="125" t="s">
        <v>1125</v>
      </c>
      <c r="B422" s="127" t="s">
        <v>1300</v>
      </c>
      <c r="C422" s="124">
        <v>43831</v>
      </c>
      <c r="D422" s="124">
        <v>44926</v>
      </c>
      <c r="E422" s="125" t="s">
        <v>1380</v>
      </c>
      <c r="F422" s="125" t="s">
        <v>1381</v>
      </c>
    </row>
    <row r="423" s="115" customFormat="1" ht="20" customHeight="1" spans="1:6">
      <c r="A423" s="125" t="s">
        <v>1125</v>
      </c>
      <c r="B423" s="127" t="s">
        <v>1302</v>
      </c>
      <c r="C423" s="124">
        <v>43831</v>
      </c>
      <c r="D423" s="124">
        <v>44926</v>
      </c>
      <c r="E423" s="125" t="s">
        <v>1380</v>
      </c>
      <c r="F423" s="125" t="s">
        <v>1381</v>
      </c>
    </row>
    <row r="424" s="115" customFormat="1" ht="20" customHeight="1" spans="1:6">
      <c r="A424" s="125" t="s">
        <v>1125</v>
      </c>
      <c r="B424" s="127" t="s">
        <v>1293</v>
      </c>
      <c r="C424" s="124">
        <v>43831</v>
      </c>
      <c r="D424" s="124">
        <v>44926</v>
      </c>
      <c r="E424" s="125" t="s">
        <v>1380</v>
      </c>
      <c r="F424" s="125" t="s">
        <v>1381</v>
      </c>
    </row>
    <row r="425" s="115" customFormat="1" ht="20" customHeight="1" spans="1:6">
      <c r="A425" s="125" t="s">
        <v>1125</v>
      </c>
      <c r="B425" s="127" t="s">
        <v>1290</v>
      </c>
      <c r="C425" s="124">
        <v>43831</v>
      </c>
      <c r="D425" s="124">
        <v>44926</v>
      </c>
      <c r="E425" s="125" t="s">
        <v>1380</v>
      </c>
      <c r="F425" s="125" t="s">
        <v>1381</v>
      </c>
    </row>
    <row r="426" s="115" customFormat="1" ht="20" customHeight="1" spans="1:6">
      <c r="A426" s="125" t="s">
        <v>1125</v>
      </c>
      <c r="B426" s="127" t="s">
        <v>1424</v>
      </c>
      <c r="C426" s="124">
        <v>43831</v>
      </c>
      <c r="D426" s="124">
        <v>44926</v>
      </c>
      <c r="E426" s="125" t="s">
        <v>1380</v>
      </c>
      <c r="F426" s="125" t="s">
        <v>1381</v>
      </c>
    </row>
    <row r="427" s="115" customFormat="1" ht="20" customHeight="1" spans="1:6">
      <c r="A427" s="125" t="s">
        <v>1125</v>
      </c>
      <c r="B427" s="127" t="s">
        <v>1425</v>
      </c>
      <c r="C427" s="124">
        <v>43831</v>
      </c>
      <c r="D427" s="124">
        <v>44926</v>
      </c>
      <c r="E427" s="125" t="s">
        <v>1380</v>
      </c>
      <c r="F427" s="125" t="s">
        <v>1381</v>
      </c>
    </row>
    <row r="428" s="115" customFormat="1" ht="20" customHeight="1" spans="1:6">
      <c r="A428" s="125" t="s">
        <v>1125</v>
      </c>
      <c r="B428" s="127" t="s">
        <v>1303</v>
      </c>
      <c r="C428" s="124">
        <v>43831</v>
      </c>
      <c r="D428" s="124">
        <v>44926</v>
      </c>
      <c r="E428" s="125" t="s">
        <v>1380</v>
      </c>
      <c r="F428" s="125" t="s">
        <v>1381</v>
      </c>
    </row>
    <row r="429" s="115" customFormat="1" ht="20" customHeight="1" spans="1:6">
      <c r="A429" s="125" t="s">
        <v>1125</v>
      </c>
      <c r="B429" s="127" t="s">
        <v>1296</v>
      </c>
      <c r="C429" s="124">
        <v>43831</v>
      </c>
      <c r="D429" s="124">
        <v>44926</v>
      </c>
      <c r="E429" s="125" t="s">
        <v>1380</v>
      </c>
      <c r="F429" s="125" t="s">
        <v>1381</v>
      </c>
    </row>
    <row r="430" s="115" customFormat="1" ht="20" customHeight="1" spans="1:6">
      <c r="A430" s="125" t="s">
        <v>1125</v>
      </c>
      <c r="B430" s="127" t="s">
        <v>1291</v>
      </c>
      <c r="C430" s="124">
        <v>43831</v>
      </c>
      <c r="D430" s="124">
        <v>44926</v>
      </c>
      <c r="E430" s="125" t="s">
        <v>1380</v>
      </c>
      <c r="F430" s="125" t="s">
        <v>1381</v>
      </c>
    </row>
    <row r="431" s="115" customFormat="1" ht="20" customHeight="1" spans="1:6">
      <c r="A431" s="125" t="s">
        <v>1125</v>
      </c>
      <c r="B431" s="127" t="s">
        <v>1292</v>
      </c>
      <c r="C431" s="124">
        <v>43831</v>
      </c>
      <c r="D431" s="124">
        <v>44926</v>
      </c>
      <c r="E431" s="125" t="s">
        <v>1380</v>
      </c>
      <c r="F431" s="125" t="s">
        <v>1381</v>
      </c>
    </row>
    <row r="432" s="115" customFormat="1" ht="20" customHeight="1" spans="1:6">
      <c r="A432" s="125" t="s">
        <v>1125</v>
      </c>
      <c r="B432" s="127" t="s">
        <v>1298</v>
      </c>
      <c r="C432" s="124">
        <v>43831</v>
      </c>
      <c r="D432" s="124">
        <v>44926</v>
      </c>
      <c r="E432" s="125" t="s">
        <v>1380</v>
      </c>
      <c r="F432" s="125" t="s">
        <v>1381</v>
      </c>
    </row>
    <row r="433" s="115" customFormat="1" ht="20" customHeight="1" spans="1:6">
      <c r="A433" s="125" t="s">
        <v>1125</v>
      </c>
      <c r="B433" s="127" t="s">
        <v>1426</v>
      </c>
      <c r="C433" s="124">
        <v>43831</v>
      </c>
      <c r="D433" s="124">
        <v>44926</v>
      </c>
      <c r="E433" s="125" t="s">
        <v>1380</v>
      </c>
      <c r="F433" s="125" t="s">
        <v>1381</v>
      </c>
    </row>
    <row r="434" s="115" customFormat="1" ht="20" customHeight="1" spans="1:6">
      <c r="A434" s="125" t="s">
        <v>1125</v>
      </c>
      <c r="B434" s="127" t="s">
        <v>1266</v>
      </c>
      <c r="C434" s="124">
        <v>43831</v>
      </c>
      <c r="D434" s="124">
        <v>44926</v>
      </c>
      <c r="E434" s="125" t="s">
        <v>1380</v>
      </c>
      <c r="F434" s="125" t="s">
        <v>1381</v>
      </c>
    </row>
    <row r="435" s="115" customFormat="1" ht="20" customHeight="1" spans="1:6">
      <c r="A435" s="125" t="s">
        <v>1125</v>
      </c>
      <c r="B435" s="127" t="s">
        <v>1427</v>
      </c>
      <c r="C435" s="124">
        <v>43831</v>
      </c>
      <c r="D435" s="124">
        <v>44926</v>
      </c>
      <c r="E435" s="125" t="s">
        <v>1380</v>
      </c>
      <c r="F435" s="125" t="s">
        <v>1381</v>
      </c>
    </row>
    <row r="436" s="115" customFormat="1" ht="20" customHeight="1" spans="1:6">
      <c r="A436" s="125" t="s">
        <v>1125</v>
      </c>
      <c r="B436" s="127" t="s">
        <v>1428</v>
      </c>
      <c r="C436" s="124">
        <v>43831</v>
      </c>
      <c r="D436" s="124">
        <v>44926</v>
      </c>
      <c r="E436" s="125" t="s">
        <v>1380</v>
      </c>
      <c r="F436" s="125" t="s">
        <v>1381</v>
      </c>
    </row>
    <row r="437" s="115" customFormat="1" ht="20" customHeight="1" spans="1:6">
      <c r="A437" s="125" t="s">
        <v>1125</v>
      </c>
      <c r="B437" s="127" t="s">
        <v>1264</v>
      </c>
      <c r="C437" s="124">
        <v>43831</v>
      </c>
      <c r="D437" s="124">
        <v>44926</v>
      </c>
      <c r="E437" s="125" t="s">
        <v>1380</v>
      </c>
      <c r="F437" s="125" t="s">
        <v>1381</v>
      </c>
    </row>
    <row r="438" s="115" customFormat="1" ht="20" customHeight="1" spans="1:6">
      <c r="A438" s="125" t="s">
        <v>1125</v>
      </c>
      <c r="B438" s="127" t="s">
        <v>1429</v>
      </c>
      <c r="C438" s="124">
        <v>43831</v>
      </c>
      <c r="D438" s="124">
        <v>44926</v>
      </c>
      <c r="E438" s="125" t="s">
        <v>1380</v>
      </c>
      <c r="F438" s="125" t="s">
        <v>1381</v>
      </c>
    </row>
    <row r="439" s="115" customFormat="1" ht="20" customHeight="1" spans="1:6">
      <c r="A439" s="125" t="s">
        <v>1125</v>
      </c>
      <c r="B439" s="127" t="s">
        <v>1265</v>
      </c>
      <c r="C439" s="124">
        <v>43831</v>
      </c>
      <c r="D439" s="124">
        <v>44926</v>
      </c>
      <c r="E439" s="125" t="s">
        <v>1380</v>
      </c>
      <c r="F439" s="125" t="s">
        <v>1381</v>
      </c>
    </row>
    <row r="440" s="115" customFormat="1" ht="20" customHeight="1" spans="1:6">
      <c r="A440" s="125" t="s">
        <v>1125</v>
      </c>
      <c r="B440" s="127" t="s">
        <v>1430</v>
      </c>
      <c r="C440" s="124">
        <v>43831</v>
      </c>
      <c r="D440" s="124">
        <v>44926</v>
      </c>
      <c r="E440" s="125" t="s">
        <v>1380</v>
      </c>
      <c r="F440" s="125" t="s">
        <v>1381</v>
      </c>
    </row>
    <row r="441" s="115" customFormat="1" ht="20" customHeight="1" spans="1:6">
      <c r="A441" s="125" t="s">
        <v>1125</v>
      </c>
      <c r="B441" s="127" t="s">
        <v>1431</v>
      </c>
      <c r="C441" s="124">
        <v>43831</v>
      </c>
      <c r="D441" s="124">
        <v>44926</v>
      </c>
      <c r="E441" s="125" t="s">
        <v>1380</v>
      </c>
      <c r="F441" s="125" t="s">
        <v>1381</v>
      </c>
    </row>
    <row r="442" s="115" customFormat="1" ht="20" customHeight="1" spans="1:6">
      <c r="A442" s="125" t="s">
        <v>1125</v>
      </c>
      <c r="B442" s="127" t="s">
        <v>1432</v>
      </c>
      <c r="C442" s="124">
        <v>43831</v>
      </c>
      <c r="D442" s="124">
        <v>44926</v>
      </c>
      <c r="E442" s="125" t="s">
        <v>1380</v>
      </c>
      <c r="F442" s="125" t="s">
        <v>1381</v>
      </c>
    </row>
    <row r="443" s="115" customFormat="1" ht="20" customHeight="1" spans="1:6">
      <c r="A443" s="125" t="s">
        <v>1125</v>
      </c>
      <c r="B443" s="127" t="s">
        <v>1433</v>
      </c>
      <c r="C443" s="124">
        <v>43831</v>
      </c>
      <c r="D443" s="124">
        <v>44926</v>
      </c>
      <c r="E443" s="125" t="s">
        <v>1380</v>
      </c>
      <c r="F443" s="125" t="s">
        <v>1381</v>
      </c>
    </row>
    <row r="444" s="115" customFormat="1" ht="20" customHeight="1" spans="1:6">
      <c r="A444" s="125" t="s">
        <v>1125</v>
      </c>
      <c r="B444" s="127" t="s">
        <v>1434</v>
      </c>
      <c r="C444" s="124">
        <v>43831</v>
      </c>
      <c r="D444" s="124">
        <v>44926</v>
      </c>
      <c r="E444" s="125" t="s">
        <v>1380</v>
      </c>
      <c r="F444" s="125" t="s">
        <v>1381</v>
      </c>
    </row>
    <row r="445" s="115" customFormat="1" ht="20" customHeight="1" spans="1:6">
      <c r="A445" s="125" t="s">
        <v>1125</v>
      </c>
      <c r="B445" s="127" t="s">
        <v>1435</v>
      </c>
      <c r="C445" s="124">
        <v>43831</v>
      </c>
      <c r="D445" s="124">
        <v>44926</v>
      </c>
      <c r="E445" s="125" t="s">
        <v>1380</v>
      </c>
      <c r="F445" s="125" t="s">
        <v>1381</v>
      </c>
    </row>
    <row r="446" s="115" customFormat="1" ht="20" customHeight="1" spans="1:6">
      <c r="A446" s="125" t="s">
        <v>1125</v>
      </c>
      <c r="B446" s="127" t="s">
        <v>1436</v>
      </c>
      <c r="C446" s="124">
        <v>43831</v>
      </c>
      <c r="D446" s="124">
        <v>44926</v>
      </c>
      <c r="E446" s="125" t="s">
        <v>1380</v>
      </c>
      <c r="F446" s="125" t="s">
        <v>1381</v>
      </c>
    </row>
    <row r="447" s="115" customFormat="1" ht="20" customHeight="1" spans="1:6">
      <c r="A447" s="125" t="s">
        <v>1125</v>
      </c>
      <c r="B447" s="127" t="s">
        <v>1268</v>
      </c>
      <c r="C447" s="124">
        <v>43831</v>
      </c>
      <c r="D447" s="124">
        <v>44926</v>
      </c>
      <c r="E447" s="125" t="s">
        <v>1380</v>
      </c>
      <c r="F447" s="125" t="s">
        <v>1381</v>
      </c>
    </row>
    <row r="448" s="115" customFormat="1" ht="20" customHeight="1" spans="1:6">
      <c r="A448" s="125" t="s">
        <v>1125</v>
      </c>
      <c r="B448" s="127" t="s">
        <v>1437</v>
      </c>
      <c r="C448" s="124">
        <v>43831</v>
      </c>
      <c r="D448" s="124">
        <v>44926</v>
      </c>
      <c r="E448" s="125" t="s">
        <v>1380</v>
      </c>
      <c r="F448" s="125" t="s">
        <v>1381</v>
      </c>
    </row>
    <row r="449" s="115" customFormat="1" ht="20" customHeight="1" spans="1:6">
      <c r="A449" s="125" t="s">
        <v>1125</v>
      </c>
      <c r="B449" s="127" t="s">
        <v>1267</v>
      </c>
      <c r="C449" s="124">
        <v>43831</v>
      </c>
      <c r="D449" s="124">
        <v>44926</v>
      </c>
      <c r="E449" s="125" t="s">
        <v>1380</v>
      </c>
      <c r="F449" s="125" t="s">
        <v>1381</v>
      </c>
    </row>
    <row r="450" s="115" customFormat="1" ht="20" customHeight="1" spans="1:6">
      <c r="A450" s="125" t="s">
        <v>1125</v>
      </c>
      <c r="B450" s="127" t="s">
        <v>1438</v>
      </c>
      <c r="C450" s="124">
        <v>43831</v>
      </c>
      <c r="D450" s="124">
        <v>44926</v>
      </c>
      <c r="E450" s="125" t="s">
        <v>1380</v>
      </c>
      <c r="F450" s="125" t="s">
        <v>1381</v>
      </c>
    </row>
    <row r="451" s="115" customFormat="1" ht="20" customHeight="1" spans="1:6">
      <c r="A451" s="125" t="s">
        <v>1125</v>
      </c>
      <c r="B451" s="127" t="s">
        <v>1439</v>
      </c>
      <c r="C451" s="124">
        <v>43831</v>
      </c>
      <c r="D451" s="124">
        <v>44926</v>
      </c>
      <c r="E451" s="125" t="s">
        <v>1380</v>
      </c>
      <c r="F451" s="125" t="s">
        <v>1381</v>
      </c>
    </row>
    <row r="452" s="115" customFormat="1" ht="20" customHeight="1" spans="1:6">
      <c r="A452" s="125" t="s">
        <v>1125</v>
      </c>
      <c r="B452" s="127" t="s">
        <v>1440</v>
      </c>
      <c r="C452" s="124">
        <v>43831</v>
      </c>
      <c r="D452" s="124">
        <v>44926</v>
      </c>
      <c r="E452" s="125" t="s">
        <v>1380</v>
      </c>
      <c r="F452" s="125" t="s">
        <v>1381</v>
      </c>
    </row>
    <row r="453" s="115" customFormat="1" ht="20" customHeight="1" spans="1:6">
      <c r="A453" s="125" t="s">
        <v>1125</v>
      </c>
      <c r="B453" s="127" t="s">
        <v>1261</v>
      </c>
      <c r="C453" s="124">
        <v>43831</v>
      </c>
      <c r="D453" s="124">
        <v>44926</v>
      </c>
      <c r="E453" s="125" t="s">
        <v>1380</v>
      </c>
      <c r="F453" s="125" t="s">
        <v>1381</v>
      </c>
    </row>
    <row r="454" s="115" customFormat="1" ht="20" customHeight="1" spans="1:6">
      <c r="A454" s="125" t="s">
        <v>1125</v>
      </c>
      <c r="B454" s="127" t="s">
        <v>1263</v>
      </c>
      <c r="C454" s="124">
        <v>43831</v>
      </c>
      <c r="D454" s="124">
        <v>44926</v>
      </c>
      <c r="E454" s="125" t="s">
        <v>1380</v>
      </c>
      <c r="F454" s="125" t="s">
        <v>1381</v>
      </c>
    </row>
    <row r="455" s="115" customFormat="1" ht="20" customHeight="1" spans="1:6">
      <c r="A455" s="125" t="s">
        <v>1125</v>
      </c>
      <c r="B455" s="127" t="s">
        <v>1262</v>
      </c>
      <c r="C455" s="124">
        <v>43831</v>
      </c>
      <c r="D455" s="124">
        <v>44926</v>
      </c>
      <c r="E455" s="125" t="s">
        <v>1380</v>
      </c>
      <c r="F455" s="125" t="s">
        <v>1381</v>
      </c>
    </row>
    <row r="456" s="115" customFormat="1" ht="20" customHeight="1" spans="1:6">
      <c r="A456" s="125" t="s">
        <v>1125</v>
      </c>
      <c r="B456" s="127" t="s">
        <v>1441</v>
      </c>
      <c r="C456" s="124">
        <v>43831</v>
      </c>
      <c r="D456" s="124">
        <v>44926</v>
      </c>
      <c r="E456" s="125" t="s">
        <v>1380</v>
      </c>
      <c r="F456" s="125" t="s">
        <v>1381</v>
      </c>
    </row>
    <row r="457" s="115" customFormat="1" ht="20" customHeight="1" spans="1:6">
      <c r="A457" s="125" t="s">
        <v>1125</v>
      </c>
      <c r="B457" s="127" t="s">
        <v>1442</v>
      </c>
      <c r="C457" s="124">
        <v>43831</v>
      </c>
      <c r="D457" s="124">
        <v>44926</v>
      </c>
      <c r="E457" s="125" t="s">
        <v>1380</v>
      </c>
      <c r="F457" s="125" t="s">
        <v>1381</v>
      </c>
    </row>
    <row r="458" s="115" customFormat="1" ht="20" customHeight="1" spans="1:6">
      <c r="A458" s="125" t="s">
        <v>1125</v>
      </c>
      <c r="B458" s="127" t="s">
        <v>1443</v>
      </c>
      <c r="C458" s="124">
        <v>43831</v>
      </c>
      <c r="D458" s="124">
        <v>44926</v>
      </c>
      <c r="E458" s="125" t="s">
        <v>1380</v>
      </c>
      <c r="F458" s="125" t="s">
        <v>1381</v>
      </c>
    </row>
    <row r="459" s="115" customFormat="1" ht="20" customHeight="1" spans="1:6">
      <c r="A459" s="125" t="s">
        <v>1125</v>
      </c>
      <c r="B459" s="127" t="s">
        <v>1444</v>
      </c>
      <c r="C459" s="124">
        <v>43831</v>
      </c>
      <c r="D459" s="124">
        <v>44926</v>
      </c>
      <c r="E459" s="125" t="s">
        <v>1380</v>
      </c>
      <c r="F459" s="125" t="s">
        <v>1381</v>
      </c>
    </row>
    <row r="460" s="115" customFormat="1" ht="20" customHeight="1" spans="1:6">
      <c r="A460" s="125" t="s">
        <v>1125</v>
      </c>
      <c r="B460" s="127" t="s">
        <v>1445</v>
      </c>
      <c r="C460" s="124">
        <v>43831</v>
      </c>
      <c r="D460" s="124">
        <v>44926</v>
      </c>
      <c r="E460" s="125" t="s">
        <v>1380</v>
      </c>
      <c r="F460" s="125" t="s">
        <v>1381</v>
      </c>
    </row>
    <row r="461" s="115" customFormat="1" ht="20" customHeight="1" spans="1:6">
      <c r="A461" s="125" t="s">
        <v>1125</v>
      </c>
      <c r="B461" s="127" t="s">
        <v>1260</v>
      </c>
      <c r="C461" s="124">
        <v>43831</v>
      </c>
      <c r="D461" s="124">
        <v>44926</v>
      </c>
      <c r="E461" s="125" t="s">
        <v>1380</v>
      </c>
      <c r="F461" s="125" t="s">
        <v>1381</v>
      </c>
    </row>
    <row r="462" s="115" customFormat="1" ht="20" customHeight="1" spans="1:6">
      <c r="A462" s="125" t="s">
        <v>1125</v>
      </c>
      <c r="B462" s="127" t="s">
        <v>1446</v>
      </c>
      <c r="C462" s="124">
        <v>43831</v>
      </c>
      <c r="D462" s="124">
        <v>44926</v>
      </c>
      <c r="E462" s="125" t="s">
        <v>1380</v>
      </c>
      <c r="F462" s="125" t="s">
        <v>1381</v>
      </c>
    </row>
    <row r="463" s="115" customFormat="1" ht="20" customHeight="1" spans="1:6">
      <c r="A463" s="125" t="s">
        <v>1125</v>
      </c>
      <c r="B463" s="127" t="s">
        <v>1307</v>
      </c>
      <c r="C463" s="124">
        <v>43831</v>
      </c>
      <c r="D463" s="124">
        <v>44926</v>
      </c>
      <c r="E463" s="125" t="s">
        <v>1380</v>
      </c>
      <c r="F463" s="125" t="s">
        <v>1381</v>
      </c>
    </row>
    <row r="464" s="115" customFormat="1" ht="20" customHeight="1" spans="1:6">
      <c r="A464" s="125" t="s">
        <v>1125</v>
      </c>
      <c r="B464" s="127" t="s">
        <v>1306</v>
      </c>
      <c r="C464" s="124">
        <v>43831</v>
      </c>
      <c r="D464" s="124">
        <v>44926</v>
      </c>
      <c r="E464" s="125" t="s">
        <v>1380</v>
      </c>
      <c r="F464" s="125" t="s">
        <v>1381</v>
      </c>
    </row>
    <row r="465" s="115" customFormat="1" ht="20" customHeight="1" spans="1:6">
      <c r="A465" s="125" t="s">
        <v>1125</v>
      </c>
      <c r="B465" s="127" t="s">
        <v>1447</v>
      </c>
      <c r="C465" s="124">
        <v>43831</v>
      </c>
      <c r="D465" s="124">
        <v>44926</v>
      </c>
      <c r="E465" s="125" t="s">
        <v>1380</v>
      </c>
      <c r="F465" s="125" t="s">
        <v>1381</v>
      </c>
    </row>
    <row r="466" s="115" customFormat="1" ht="20" customHeight="1" spans="1:6">
      <c r="A466" s="125" t="s">
        <v>1125</v>
      </c>
      <c r="B466" s="127" t="s">
        <v>1448</v>
      </c>
      <c r="C466" s="124">
        <v>43831</v>
      </c>
      <c r="D466" s="124">
        <v>44926</v>
      </c>
      <c r="E466" s="125" t="s">
        <v>1380</v>
      </c>
      <c r="F466" s="125" t="s">
        <v>1381</v>
      </c>
    </row>
    <row r="467" s="115" customFormat="1" ht="20" customHeight="1" spans="1:6">
      <c r="A467" s="125" t="s">
        <v>1125</v>
      </c>
      <c r="B467" s="127" t="s">
        <v>1449</v>
      </c>
      <c r="C467" s="124">
        <v>43831</v>
      </c>
      <c r="D467" s="124">
        <v>44926</v>
      </c>
      <c r="E467" s="125" t="s">
        <v>1380</v>
      </c>
      <c r="F467" s="125" t="s">
        <v>1381</v>
      </c>
    </row>
    <row r="468" s="115" customFormat="1" ht="20" customHeight="1" spans="1:6">
      <c r="A468" s="125" t="s">
        <v>1125</v>
      </c>
      <c r="B468" s="127" t="s">
        <v>1450</v>
      </c>
      <c r="C468" s="124">
        <v>43831</v>
      </c>
      <c r="D468" s="124">
        <v>44926</v>
      </c>
      <c r="E468" s="125" t="s">
        <v>1380</v>
      </c>
      <c r="F468" s="125" t="s">
        <v>1381</v>
      </c>
    </row>
    <row r="469" s="115" customFormat="1" ht="20" customHeight="1" spans="1:6">
      <c r="A469" s="125" t="s">
        <v>1125</v>
      </c>
      <c r="B469" s="127" t="s">
        <v>1451</v>
      </c>
      <c r="C469" s="124">
        <v>43831</v>
      </c>
      <c r="D469" s="124">
        <v>44926</v>
      </c>
      <c r="E469" s="125" t="s">
        <v>1380</v>
      </c>
      <c r="F469" s="125" t="s">
        <v>1381</v>
      </c>
    </row>
    <row r="470" s="115" customFormat="1" ht="20" customHeight="1" spans="1:6">
      <c r="A470" s="125" t="s">
        <v>1125</v>
      </c>
      <c r="B470" s="127" t="s">
        <v>1452</v>
      </c>
      <c r="C470" s="124">
        <v>43831</v>
      </c>
      <c r="D470" s="124">
        <v>44926</v>
      </c>
      <c r="E470" s="125" t="s">
        <v>1380</v>
      </c>
      <c r="F470" s="125" t="s">
        <v>1381</v>
      </c>
    </row>
    <row r="471" s="115" customFormat="1" ht="20" customHeight="1" spans="1:6">
      <c r="A471" s="125" t="s">
        <v>1125</v>
      </c>
      <c r="B471" s="127" t="s">
        <v>1453</v>
      </c>
      <c r="C471" s="124">
        <v>43831</v>
      </c>
      <c r="D471" s="124">
        <v>44926</v>
      </c>
      <c r="E471" s="125" t="s">
        <v>1380</v>
      </c>
      <c r="F471" s="125" t="s">
        <v>1381</v>
      </c>
    </row>
    <row r="472" s="115" customFormat="1" ht="20" customHeight="1" spans="1:6">
      <c r="A472" s="125" t="s">
        <v>1125</v>
      </c>
      <c r="B472" s="127" t="s">
        <v>1454</v>
      </c>
      <c r="C472" s="124">
        <v>43831</v>
      </c>
      <c r="D472" s="124">
        <v>44926</v>
      </c>
      <c r="E472" s="125" t="s">
        <v>1380</v>
      </c>
      <c r="F472" s="125" t="s">
        <v>1381</v>
      </c>
    </row>
    <row r="473" s="115" customFormat="1" ht="20" customHeight="1" spans="1:6">
      <c r="A473" s="125" t="s">
        <v>1125</v>
      </c>
      <c r="B473" s="127" t="s">
        <v>1455</v>
      </c>
      <c r="C473" s="124">
        <v>43831</v>
      </c>
      <c r="D473" s="124">
        <v>44926</v>
      </c>
      <c r="E473" s="125" t="s">
        <v>1380</v>
      </c>
      <c r="F473" s="125" t="s">
        <v>1381</v>
      </c>
    </row>
    <row r="474" s="115" customFormat="1" ht="20" customHeight="1" spans="1:6">
      <c r="A474" s="125" t="s">
        <v>1125</v>
      </c>
      <c r="B474" s="127" t="s">
        <v>1456</v>
      </c>
      <c r="C474" s="124">
        <v>43831</v>
      </c>
      <c r="D474" s="124">
        <v>44926</v>
      </c>
      <c r="E474" s="125" t="s">
        <v>1380</v>
      </c>
      <c r="F474" s="125" t="s">
        <v>1381</v>
      </c>
    </row>
    <row r="475" s="115" customFormat="1" ht="20" customHeight="1" spans="1:6">
      <c r="A475" s="125" t="s">
        <v>1125</v>
      </c>
      <c r="B475" s="127" t="s">
        <v>1457</v>
      </c>
      <c r="C475" s="124">
        <v>43831</v>
      </c>
      <c r="D475" s="124">
        <v>44926</v>
      </c>
      <c r="E475" s="125" t="s">
        <v>1380</v>
      </c>
      <c r="F475" s="125" t="s">
        <v>1381</v>
      </c>
    </row>
    <row r="476" s="115" customFormat="1" ht="20" customHeight="1" spans="1:6">
      <c r="A476" s="125" t="s">
        <v>1125</v>
      </c>
      <c r="B476" s="127" t="s">
        <v>1458</v>
      </c>
      <c r="C476" s="124">
        <v>43831</v>
      </c>
      <c r="D476" s="124">
        <v>44926</v>
      </c>
      <c r="E476" s="125" t="s">
        <v>1380</v>
      </c>
      <c r="F476" s="125" t="s">
        <v>1381</v>
      </c>
    </row>
    <row r="477" s="115" customFormat="1" ht="20" customHeight="1" spans="1:6">
      <c r="A477" s="125" t="s">
        <v>1125</v>
      </c>
      <c r="B477" s="127" t="s">
        <v>1459</v>
      </c>
      <c r="C477" s="124">
        <v>43831</v>
      </c>
      <c r="D477" s="124">
        <v>44926</v>
      </c>
      <c r="E477" s="125" t="s">
        <v>1380</v>
      </c>
      <c r="F477" s="125" t="s">
        <v>1381</v>
      </c>
    </row>
    <row r="478" s="115" customFormat="1" ht="20" customHeight="1" spans="1:6">
      <c r="A478" s="125" t="s">
        <v>1125</v>
      </c>
      <c r="B478" s="127" t="s">
        <v>1460</v>
      </c>
      <c r="C478" s="124">
        <v>43831</v>
      </c>
      <c r="D478" s="124">
        <v>44926</v>
      </c>
      <c r="E478" s="125" t="s">
        <v>1380</v>
      </c>
      <c r="F478" s="125" t="s">
        <v>1381</v>
      </c>
    </row>
    <row r="479" s="115" customFormat="1" ht="20" customHeight="1" spans="1:6">
      <c r="A479" s="125" t="s">
        <v>1125</v>
      </c>
      <c r="B479" s="127" t="s">
        <v>1461</v>
      </c>
      <c r="C479" s="124">
        <v>43831</v>
      </c>
      <c r="D479" s="124">
        <v>44926</v>
      </c>
      <c r="E479" s="125" t="s">
        <v>1380</v>
      </c>
      <c r="F479" s="125" t="s">
        <v>1381</v>
      </c>
    </row>
    <row r="480" s="115" customFormat="1" ht="20" customHeight="1" spans="1:6">
      <c r="A480" s="125" t="s">
        <v>1125</v>
      </c>
      <c r="B480" s="127" t="s">
        <v>1462</v>
      </c>
      <c r="C480" s="124">
        <v>43831</v>
      </c>
      <c r="D480" s="124">
        <v>44926</v>
      </c>
      <c r="E480" s="125" t="s">
        <v>1380</v>
      </c>
      <c r="F480" s="125" t="s">
        <v>1381</v>
      </c>
    </row>
    <row r="481" s="115" customFormat="1" ht="20" customHeight="1" spans="1:6">
      <c r="A481" s="125" t="s">
        <v>1125</v>
      </c>
      <c r="B481" s="127" t="s">
        <v>1463</v>
      </c>
      <c r="C481" s="124">
        <v>43831</v>
      </c>
      <c r="D481" s="124">
        <v>44926</v>
      </c>
      <c r="E481" s="125" t="s">
        <v>1380</v>
      </c>
      <c r="F481" s="125" t="s">
        <v>1381</v>
      </c>
    </row>
    <row r="482" s="115" customFormat="1" ht="20" customHeight="1" spans="1:6">
      <c r="A482" s="125" t="s">
        <v>1125</v>
      </c>
      <c r="B482" s="127" t="s">
        <v>1464</v>
      </c>
      <c r="C482" s="124">
        <v>43831</v>
      </c>
      <c r="D482" s="124">
        <v>44926</v>
      </c>
      <c r="E482" s="125" t="s">
        <v>1380</v>
      </c>
      <c r="F482" s="125" t="s">
        <v>1381</v>
      </c>
    </row>
    <row r="483" s="115" customFormat="1" ht="20" customHeight="1" spans="1:6">
      <c r="A483" s="125" t="s">
        <v>1125</v>
      </c>
      <c r="B483" s="127" t="s">
        <v>1465</v>
      </c>
      <c r="C483" s="124">
        <v>43831</v>
      </c>
      <c r="D483" s="124">
        <v>44926</v>
      </c>
      <c r="E483" s="125" t="s">
        <v>1380</v>
      </c>
      <c r="F483" s="125" t="s">
        <v>1381</v>
      </c>
    </row>
    <row r="484" s="115" customFormat="1" ht="20" customHeight="1" spans="1:6">
      <c r="A484" s="125" t="s">
        <v>1125</v>
      </c>
      <c r="B484" s="127" t="s">
        <v>1466</v>
      </c>
      <c r="C484" s="124">
        <v>43831</v>
      </c>
      <c r="D484" s="124">
        <v>44926</v>
      </c>
      <c r="E484" s="125" t="s">
        <v>1380</v>
      </c>
      <c r="F484" s="125" t="s">
        <v>1381</v>
      </c>
    </row>
    <row r="485" s="115" customFormat="1" ht="20" customHeight="1" spans="1:6">
      <c r="A485" s="125" t="s">
        <v>1125</v>
      </c>
      <c r="B485" s="127" t="s">
        <v>1287</v>
      </c>
      <c r="C485" s="124">
        <v>43831</v>
      </c>
      <c r="D485" s="124">
        <v>44926</v>
      </c>
      <c r="E485" s="125" t="s">
        <v>1380</v>
      </c>
      <c r="F485" s="125" t="s">
        <v>1381</v>
      </c>
    </row>
    <row r="486" s="115" customFormat="1" ht="20" customHeight="1" spans="1:6">
      <c r="A486" s="125" t="s">
        <v>1125</v>
      </c>
      <c r="B486" s="127" t="s">
        <v>1289</v>
      </c>
      <c r="C486" s="124">
        <v>43831</v>
      </c>
      <c r="D486" s="124">
        <v>44926</v>
      </c>
      <c r="E486" s="125" t="s">
        <v>1380</v>
      </c>
      <c r="F486" s="125" t="s">
        <v>1381</v>
      </c>
    </row>
    <row r="487" s="115" customFormat="1" ht="20" customHeight="1" spans="1:6">
      <c r="A487" s="125" t="s">
        <v>1125</v>
      </c>
      <c r="B487" s="127" t="s">
        <v>1467</v>
      </c>
      <c r="C487" s="124">
        <v>43831</v>
      </c>
      <c r="D487" s="124">
        <v>44926</v>
      </c>
      <c r="E487" s="125" t="s">
        <v>1380</v>
      </c>
      <c r="F487" s="125" t="s">
        <v>1381</v>
      </c>
    </row>
    <row r="488" s="115" customFormat="1" ht="20" customHeight="1" spans="1:6">
      <c r="A488" s="125" t="s">
        <v>1125</v>
      </c>
      <c r="B488" s="127" t="s">
        <v>1468</v>
      </c>
      <c r="C488" s="124">
        <v>43831</v>
      </c>
      <c r="D488" s="124">
        <v>44926</v>
      </c>
      <c r="E488" s="125" t="s">
        <v>1380</v>
      </c>
      <c r="F488" s="125" t="s">
        <v>1381</v>
      </c>
    </row>
    <row r="489" s="115" customFormat="1" ht="20" customHeight="1" spans="1:6">
      <c r="A489" s="125" t="s">
        <v>1125</v>
      </c>
      <c r="B489" s="127" t="s">
        <v>1308</v>
      </c>
      <c r="C489" s="124">
        <v>43831</v>
      </c>
      <c r="D489" s="124">
        <v>44926</v>
      </c>
      <c r="E489" s="125" t="s">
        <v>1380</v>
      </c>
      <c r="F489" s="125" t="s">
        <v>1381</v>
      </c>
    </row>
    <row r="490" s="115" customFormat="1" ht="20" customHeight="1" spans="1:6">
      <c r="A490" s="125" t="s">
        <v>1125</v>
      </c>
      <c r="B490" s="127" t="s">
        <v>1469</v>
      </c>
      <c r="C490" s="124">
        <v>43831</v>
      </c>
      <c r="D490" s="124">
        <v>44926</v>
      </c>
      <c r="E490" s="125" t="s">
        <v>1380</v>
      </c>
      <c r="F490" s="125" t="s">
        <v>1381</v>
      </c>
    </row>
    <row r="491" s="115" customFormat="1" ht="20" customHeight="1" spans="1:6">
      <c r="A491" s="125" t="s">
        <v>1125</v>
      </c>
      <c r="B491" s="127" t="s">
        <v>1470</v>
      </c>
      <c r="C491" s="124">
        <v>43831</v>
      </c>
      <c r="D491" s="124">
        <v>44926</v>
      </c>
      <c r="E491" s="125" t="s">
        <v>1380</v>
      </c>
      <c r="F491" s="125" t="s">
        <v>1381</v>
      </c>
    </row>
    <row r="492" s="115" customFormat="1" ht="20" customHeight="1" spans="1:6">
      <c r="A492" s="125" t="s">
        <v>1125</v>
      </c>
      <c r="B492" s="127" t="s">
        <v>1471</v>
      </c>
      <c r="C492" s="124">
        <v>43831</v>
      </c>
      <c r="D492" s="124">
        <v>44926</v>
      </c>
      <c r="E492" s="125" t="s">
        <v>1380</v>
      </c>
      <c r="F492" s="125" t="s">
        <v>1381</v>
      </c>
    </row>
    <row r="493" s="115" customFormat="1" ht="20" customHeight="1" spans="1:6">
      <c r="A493" s="125" t="s">
        <v>1125</v>
      </c>
      <c r="B493" s="127" t="s">
        <v>1472</v>
      </c>
      <c r="C493" s="124">
        <v>43831</v>
      </c>
      <c r="D493" s="124">
        <v>44926</v>
      </c>
      <c r="E493" s="125" t="s">
        <v>1380</v>
      </c>
      <c r="F493" s="125" t="s">
        <v>1381</v>
      </c>
    </row>
    <row r="494" s="115" customFormat="1" ht="20" customHeight="1" spans="1:6">
      <c r="A494" s="125" t="s">
        <v>1125</v>
      </c>
      <c r="B494" s="127" t="s">
        <v>1473</v>
      </c>
      <c r="C494" s="124">
        <v>43831</v>
      </c>
      <c r="D494" s="124">
        <v>44926</v>
      </c>
      <c r="E494" s="125" t="s">
        <v>1380</v>
      </c>
      <c r="F494" s="125" t="s">
        <v>1381</v>
      </c>
    </row>
    <row r="495" s="115" customFormat="1" ht="20" customHeight="1" spans="1:6">
      <c r="A495" s="125" t="s">
        <v>1125</v>
      </c>
      <c r="B495" s="127" t="s">
        <v>1474</v>
      </c>
      <c r="C495" s="124">
        <v>43831</v>
      </c>
      <c r="D495" s="124">
        <v>44926</v>
      </c>
      <c r="E495" s="125" t="s">
        <v>1380</v>
      </c>
      <c r="F495" s="125" t="s">
        <v>1381</v>
      </c>
    </row>
    <row r="496" s="115" customFormat="1" ht="20" customHeight="1" spans="1:6">
      <c r="A496" s="125" t="s">
        <v>1125</v>
      </c>
      <c r="B496" s="127" t="s">
        <v>1309</v>
      </c>
      <c r="C496" s="124">
        <v>43831</v>
      </c>
      <c r="D496" s="124">
        <v>44926</v>
      </c>
      <c r="E496" s="125" t="s">
        <v>1380</v>
      </c>
      <c r="F496" s="125" t="s">
        <v>1381</v>
      </c>
    </row>
    <row r="497" s="115" customFormat="1" ht="20" customHeight="1" spans="1:6">
      <c r="A497" s="125" t="s">
        <v>1125</v>
      </c>
      <c r="B497" s="127" t="s">
        <v>1475</v>
      </c>
      <c r="C497" s="124">
        <v>43831</v>
      </c>
      <c r="D497" s="124">
        <v>44926</v>
      </c>
      <c r="E497" s="125" t="s">
        <v>1380</v>
      </c>
      <c r="F497" s="125" t="s">
        <v>1381</v>
      </c>
    </row>
    <row r="498" s="115" customFormat="1" ht="20" customHeight="1" spans="1:6">
      <c r="A498" s="125" t="s">
        <v>1125</v>
      </c>
      <c r="B498" s="127" t="s">
        <v>1476</v>
      </c>
      <c r="C498" s="124">
        <v>43831</v>
      </c>
      <c r="D498" s="124">
        <v>44926</v>
      </c>
      <c r="E498" s="125" t="s">
        <v>1380</v>
      </c>
      <c r="F498" s="125" t="s">
        <v>1381</v>
      </c>
    </row>
    <row r="499" s="115" customFormat="1" ht="20" customHeight="1" spans="1:6">
      <c r="A499" s="125" t="s">
        <v>1125</v>
      </c>
      <c r="B499" s="127" t="s">
        <v>1477</v>
      </c>
      <c r="C499" s="124">
        <v>43831</v>
      </c>
      <c r="D499" s="124">
        <v>44926</v>
      </c>
      <c r="E499" s="125" t="s">
        <v>1380</v>
      </c>
      <c r="F499" s="125" t="s">
        <v>1381</v>
      </c>
    </row>
    <row r="500" s="115" customFormat="1" ht="20" customHeight="1" spans="1:6">
      <c r="A500" s="125" t="s">
        <v>1125</v>
      </c>
      <c r="B500" s="127" t="s">
        <v>1334</v>
      </c>
      <c r="C500" s="124">
        <v>43831</v>
      </c>
      <c r="D500" s="124">
        <v>44926</v>
      </c>
      <c r="E500" s="125" t="s">
        <v>1380</v>
      </c>
      <c r="F500" s="125" t="s">
        <v>1381</v>
      </c>
    </row>
    <row r="501" s="115" customFormat="1" ht="20" customHeight="1" spans="1:6">
      <c r="A501" s="125" t="s">
        <v>1125</v>
      </c>
      <c r="B501" s="127" t="s">
        <v>1478</v>
      </c>
      <c r="C501" s="124">
        <v>43831</v>
      </c>
      <c r="D501" s="124">
        <v>44926</v>
      </c>
      <c r="E501" s="125" t="s">
        <v>1380</v>
      </c>
      <c r="F501" s="125" t="s">
        <v>1381</v>
      </c>
    </row>
    <row r="502" s="115" customFormat="1" ht="20" customHeight="1" spans="1:6">
      <c r="A502" s="125" t="s">
        <v>1125</v>
      </c>
      <c r="B502" s="127" t="s">
        <v>1479</v>
      </c>
      <c r="C502" s="124">
        <v>43831</v>
      </c>
      <c r="D502" s="124">
        <v>44926</v>
      </c>
      <c r="E502" s="125" t="s">
        <v>1380</v>
      </c>
      <c r="F502" s="125" t="s">
        <v>1381</v>
      </c>
    </row>
    <row r="503" s="115" customFormat="1" ht="20" customHeight="1" spans="1:6">
      <c r="A503" s="125" t="s">
        <v>1125</v>
      </c>
      <c r="B503" s="127" t="s">
        <v>1480</v>
      </c>
      <c r="C503" s="124">
        <v>43831</v>
      </c>
      <c r="D503" s="124">
        <v>44926</v>
      </c>
      <c r="E503" s="125" t="s">
        <v>1380</v>
      </c>
      <c r="F503" s="125" t="s">
        <v>1381</v>
      </c>
    </row>
    <row r="504" s="115" customFormat="1" ht="20" customHeight="1" spans="1:6">
      <c r="A504" s="125" t="s">
        <v>1125</v>
      </c>
      <c r="B504" s="127" t="s">
        <v>1481</v>
      </c>
      <c r="C504" s="124">
        <v>43831</v>
      </c>
      <c r="D504" s="124">
        <v>44926</v>
      </c>
      <c r="E504" s="125" t="s">
        <v>1380</v>
      </c>
      <c r="F504" s="125" t="s">
        <v>1381</v>
      </c>
    </row>
    <row r="505" s="115" customFormat="1" ht="20" customHeight="1" spans="1:6">
      <c r="A505" s="125" t="s">
        <v>1125</v>
      </c>
      <c r="B505" s="127" t="s">
        <v>1482</v>
      </c>
      <c r="C505" s="124">
        <v>43831</v>
      </c>
      <c r="D505" s="124">
        <v>44926</v>
      </c>
      <c r="E505" s="125" t="s">
        <v>1380</v>
      </c>
      <c r="F505" s="125" t="s">
        <v>1381</v>
      </c>
    </row>
    <row r="506" s="115" customFormat="1" ht="20" customHeight="1" spans="1:6">
      <c r="A506" s="125" t="s">
        <v>1125</v>
      </c>
      <c r="B506" s="127" t="s">
        <v>1483</v>
      </c>
      <c r="C506" s="124">
        <v>43831</v>
      </c>
      <c r="D506" s="124">
        <v>44926</v>
      </c>
      <c r="E506" s="125" t="s">
        <v>1380</v>
      </c>
      <c r="F506" s="125" t="s">
        <v>1381</v>
      </c>
    </row>
    <row r="507" s="115" customFormat="1" ht="20" customHeight="1" spans="1:6">
      <c r="A507" s="125" t="s">
        <v>1125</v>
      </c>
      <c r="B507" s="127" t="s">
        <v>1484</v>
      </c>
      <c r="C507" s="124">
        <v>43831</v>
      </c>
      <c r="D507" s="124">
        <v>44926</v>
      </c>
      <c r="E507" s="125" t="s">
        <v>1380</v>
      </c>
      <c r="F507" s="125" t="s">
        <v>1381</v>
      </c>
    </row>
    <row r="508" s="115" customFormat="1" ht="20" customHeight="1" spans="1:6">
      <c r="A508" s="125" t="s">
        <v>1125</v>
      </c>
      <c r="B508" s="127" t="s">
        <v>1485</v>
      </c>
      <c r="C508" s="124">
        <v>43831</v>
      </c>
      <c r="D508" s="124">
        <v>44926</v>
      </c>
      <c r="E508" s="125" t="s">
        <v>1380</v>
      </c>
      <c r="F508" s="125" t="s">
        <v>1381</v>
      </c>
    </row>
    <row r="509" s="115" customFormat="1" ht="20" customHeight="1" spans="1:6">
      <c r="A509" s="125" t="s">
        <v>1125</v>
      </c>
      <c r="B509" s="127" t="s">
        <v>1486</v>
      </c>
      <c r="C509" s="124">
        <v>43831</v>
      </c>
      <c r="D509" s="124">
        <v>44926</v>
      </c>
      <c r="E509" s="125" t="s">
        <v>1380</v>
      </c>
      <c r="F509" s="125" t="s">
        <v>1381</v>
      </c>
    </row>
    <row r="510" s="115" customFormat="1" ht="20" customHeight="1" spans="1:6">
      <c r="A510" s="125" t="s">
        <v>1125</v>
      </c>
      <c r="B510" s="127" t="s">
        <v>1487</v>
      </c>
      <c r="C510" s="124">
        <v>43831</v>
      </c>
      <c r="D510" s="124">
        <v>44926</v>
      </c>
      <c r="E510" s="125" t="s">
        <v>1380</v>
      </c>
      <c r="F510" s="125" t="s">
        <v>1381</v>
      </c>
    </row>
    <row r="511" s="115" customFormat="1" ht="20" customHeight="1" spans="1:6">
      <c r="A511" s="125" t="s">
        <v>1125</v>
      </c>
      <c r="B511" s="127" t="s">
        <v>1488</v>
      </c>
      <c r="C511" s="124">
        <v>43831</v>
      </c>
      <c r="D511" s="124">
        <v>44926</v>
      </c>
      <c r="E511" s="125" t="s">
        <v>1380</v>
      </c>
      <c r="F511" s="125" t="s">
        <v>1381</v>
      </c>
    </row>
    <row r="512" s="115" customFormat="1" ht="20" customHeight="1" spans="1:6">
      <c r="A512" s="125" t="s">
        <v>1125</v>
      </c>
      <c r="B512" s="127" t="s">
        <v>1489</v>
      </c>
      <c r="C512" s="124">
        <v>43831</v>
      </c>
      <c r="D512" s="124">
        <v>44926</v>
      </c>
      <c r="E512" s="125" t="s">
        <v>1380</v>
      </c>
      <c r="F512" s="125" t="s">
        <v>1381</v>
      </c>
    </row>
    <row r="513" s="115" customFormat="1" ht="20" customHeight="1" spans="1:6">
      <c r="A513" s="125" t="s">
        <v>1125</v>
      </c>
      <c r="B513" s="127" t="s">
        <v>1490</v>
      </c>
      <c r="C513" s="124">
        <v>43831</v>
      </c>
      <c r="D513" s="124">
        <v>44926</v>
      </c>
      <c r="E513" s="125" t="s">
        <v>1380</v>
      </c>
      <c r="F513" s="125" t="s">
        <v>1381</v>
      </c>
    </row>
    <row r="514" s="115" customFormat="1" ht="20" customHeight="1" spans="1:6">
      <c r="A514" s="125" t="s">
        <v>1125</v>
      </c>
      <c r="B514" s="127" t="s">
        <v>1491</v>
      </c>
      <c r="C514" s="124">
        <v>43831</v>
      </c>
      <c r="D514" s="124">
        <v>44926</v>
      </c>
      <c r="E514" s="125" t="s">
        <v>1380</v>
      </c>
      <c r="F514" s="125" t="s">
        <v>1381</v>
      </c>
    </row>
    <row r="515" s="115" customFormat="1" ht="20" customHeight="1" spans="1:6">
      <c r="A515" s="125" t="s">
        <v>1125</v>
      </c>
      <c r="B515" s="127" t="s">
        <v>1492</v>
      </c>
      <c r="C515" s="124">
        <v>43831</v>
      </c>
      <c r="D515" s="124">
        <v>44926</v>
      </c>
      <c r="E515" s="125" t="s">
        <v>1380</v>
      </c>
      <c r="F515" s="125" t="s">
        <v>1381</v>
      </c>
    </row>
    <row r="516" s="115" customFormat="1" ht="20" customHeight="1" spans="1:6">
      <c r="A516" s="125" t="s">
        <v>1125</v>
      </c>
      <c r="B516" s="127" t="s">
        <v>1493</v>
      </c>
      <c r="C516" s="124">
        <v>43831</v>
      </c>
      <c r="D516" s="124">
        <v>44926</v>
      </c>
      <c r="E516" s="125" t="s">
        <v>1380</v>
      </c>
      <c r="F516" s="125" t="s">
        <v>1381</v>
      </c>
    </row>
    <row r="517" s="115" customFormat="1" ht="20" customHeight="1" spans="1:6">
      <c r="A517" s="125" t="s">
        <v>1125</v>
      </c>
      <c r="B517" s="127" t="s">
        <v>1494</v>
      </c>
      <c r="C517" s="124">
        <v>43831</v>
      </c>
      <c r="D517" s="124">
        <v>44926</v>
      </c>
      <c r="E517" s="125" t="s">
        <v>1380</v>
      </c>
      <c r="F517" s="125" t="s">
        <v>1381</v>
      </c>
    </row>
    <row r="518" s="115" customFormat="1" ht="20" customHeight="1" spans="1:6">
      <c r="A518" s="125" t="s">
        <v>1125</v>
      </c>
      <c r="B518" s="127" t="s">
        <v>1495</v>
      </c>
      <c r="C518" s="124">
        <v>43831</v>
      </c>
      <c r="D518" s="124">
        <v>44926</v>
      </c>
      <c r="E518" s="125" t="s">
        <v>1380</v>
      </c>
      <c r="F518" s="125" t="s">
        <v>1381</v>
      </c>
    </row>
    <row r="519" s="115" customFormat="1" ht="20" customHeight="1" spans="1:6">
      <c r="A519" s="125" t="s">
        <v>1125</v>
      </c>
      <c r="B519" s="127" t="s">
        <v>1496</v>
      </c>
      <c r="C519" s="124">
        <v>43831</v>
      </c>
      <c r="D519" s="124">
        <v>44926</v>
      </c>
      <c r="E519" s="125" t="s">
        <v>1380</v>
      </c>
      <c r="F519" s="125" t="s">
        <v>1381</v>
      </c>
    </row>
    <row r="520" s="115" customFormat="1" ht="20" customHeight="1" spans="1:6">
      <c r="A520" s="125" t="s">
        <v>1125</v>
      </c>
      <c r="B520" s="127" t="s">
        <v>1497</v>
      </c>
      <c r="C520" s="124">
        <v>43831</v>
      </c>
      <c r="D520" s="124">
        <v>44926</v>
      </c>
      <c r="E520" s="125" t="s">
        <v>1380</v>
      </c>
      <c r="F520" s="125" t="s">
        <v>1381</v>
      </c>
    </row>
    <row r="521" s="115" customFormat="1" ht="20" customHeight="1" spans="1:6">
      <c r="A521" s="125" t="s">
        <v>1125</v>
      </c>
      <c r="B521" s="127" t="s">
        <v>1498</v>
      </c>
      <c r="C521" s="124">
        <v>43831</v>
      </c>
      <c r="D521" s="124">
        <v>44926</v>
      </c>
      <c r="E521" s="125" t="s">
        <v>1380</v>
      </c>
      <c r="F521" s="125" t="s">
        <v>1381</v>
      </c>
    </row>
    <row r="522" s="115" customFormat="1" ht="20" customHeight="1" spans="1:6">
      <c r="A522" s="125" t="s">
        <v>1125</v>
      </c>
      <c r="B522" s="127" t="s">
        <v>1499</v>
      </c>
      <c r="C522" s="124">
        <v>43831</v>
      </c>
      <c r="D522" s="124">
        <v>44926</v>
      </c>
      <c r="E522" s="125" t="s">
        <v>1380</v>
      </c>
      <c r="F522" s="125" t="s">
        <v>1381</v>
      </c>
    </row>
    <row r="523" s="115" customFormat="1" ht="20" customHeight="1" spans="1:6">
      <c r="A523" s="125" t="s">
        <v>1125</v>
      </c>
      <c r="B523" s="127" t="s">
        <v>1500</v>
      </c>
      <c r="C523" s="124">
        <v>43831</v>
      </c>
      <c r="D523" s="124">
        <v>44926</v>
      </c>
      <c r="E523" s="125" t="s">
        <v>1380</v>
      </c>
      <c r="F523" s="125" t="s">
        <v>1381</v>
      </c>
    </row>
    <row r="524" s="115" customFormat="1" ht="20" customHeight="1" spans="1:6">
      <c r="A524" s="125" t="s">
        <v>1125</v>
      </c>
      <c r="B524" s="127" t="s">
        <v>1501</v>
      </c>
      <c r="C524" s="124">
        <v>43831</v>
      </c>
      <c r="D524" s="124">
        <v>44926</v>
      </c>
      <c r="E524" s="125" t="s">
        <v>1380</v>
      </c>
      <c r="F524" s="125" t="s">
        <v>1381</v>
      </c>
    </row>
    <row r="525" s="115" customFormat="1" ht="20" customHeight="1" spans="1:6">
      <c r="A525" s="125" t="s">
        <v>1125</v>
      </c>
      <c r="B525" s="127" t="s">
        <v>1502</v>
      </c>
      <c r="C525" s="124">
        <v>43831</v>
      </c>
      <c r="D525" s="124">
        <v>44926</v>
      </c>
      <c r="E525" s="125" t="s">
        <v>1380</v>
      </c>
      <c r="F525" s="125" t="s">
        <v>1381</v>
      </c>
    </row>
    <row r="526" s="115" customFormat="1" ht="20" customHeight="1" spans="1:6">
      <c r="A526" s="125" t="s">
        <v>1125</v>
      </c>
      <c r="B526" s="127" t="s">
        <v>1503</v>
      </c>
      <c r="C526" s="124">
        <v>43831</v>
      </c>
      <c r="D526" s="124">
        <v>44926</v>
      </c>
      <c r="E526" s="125" t="s">
        <v>1380</v>
      </c>
      <c r="F526" s="125" t="s">
        <v>1381</v>
      </c>
    </row>
    <row r="527" s="115" customFormat="1" ht="20" customHeight="1" spans="1:6">
      <c r="A527" s="125" t="s">
        <v>1125</v>
      </c>
      <c r="B527" s="127" t="s">
        <v>1504</v>
      </c>
      <c r="C527" s="124">
        <v>43831</v>
      </c>
      <c r="D527" s="124">
        <v>44926</v>
      </c>
      <c r="E527" s="125" t="s">
        <v>1380</v>
      </c>
      <c r="F527" s="125" t="s">
        <v>1381</v>
      </c>
    </row>
    <row r="528" s="115" customFormat="1" ht="20" customHeight="1" spans="1:6">
      <c r="A528" s="125" t="s">
        <v>1125</v>
      </c>
      <c r="B528" s="127" t="s">
        <v>1505</v>
      </c>
      <c r="C528" s="124">
        <v>43831</v>
      </c>
      <c r="D528" s="124">
        <v>44926</v>
      </c>
      <c r="E528" s="125" t="s">
        <v>1380</v>
      </c>
      <c r="F528" s="125" t="s">
        <v>1381</v>
      </c>
    </row>
    <row r="529" s="115" customFormat="1" ht="20" customHeight="1" spans="1:6">
      <c r="A529" s="125" t="s">
        <v>1125</v>
      </c>
      <c r="B529" s="127" t="s">
        <v>1506</v>
      </c>
      <c r="C529" s="124">
        <v>43831</v>
      </c>
      <c r="D529" s="124">
        <v>44926</v>
      </c>
      <c r="E529" s="125" t="s">
        <v>1380</v>
      </c>
      <c r="F529" s="125" t="s">
        <v>1381</v>
      </c>
    </row>
    <row r="530" s="115" customFormat="1" ht="20" customHeight="1" spans="1:6">
      <c r="A530" s="125" t="s">
        <v>1125</v>
      </c>
      <c r="B530" s="127" t="s">
        <v>1507</v>
      </c>
      <c r="C530" s="124">
        <v>43831</v>
      </c>
      <c r="D530" s="124">
        <v>44926</v>
      </c>
      <c r="E530" s="125" t="s">
        <v>1380</v>
      </c>
      <c r="F530" s="125" t="s">
        <v>1381</v>
      </c>
    </row>
    <row r="531" s="115" customFormat="1" ht="20" customHeight="1" spans="1:6">
      <c r="A531" s="125" t="s">
        <v>1125</v>
      </c>
      <c r="B531" s="127" t="s">
        <v>1508</v>
      </c>
      <c r="C531" s="124">
        <v>43831</v>
      </c>
      <c r="D531" s="124">
        <v>44926</v>
      </c>
      <c r="E531" s="125" t="s">
        <v>1380</v>
      </c>
      <c r="F531" s="125" t="s">
        <v>1381</v>
      </c>
    </row>
    <row r="532" s="115" customFormat="1" ht="20" customHeight="1" spans="1:6">
      <c r="A532" s="125" t="s">
        <v>1125</v>
      </c>
      <c r="B532" s="127" t="s">
        <v>1509</v>
      </c>
      <c r="C532" s="124">
        <v>43831</v>
      </c>
      <c r="D532" s="124">
        <v>44926</v>
      </c>
      <c r="E532" s="125" t="s">
        <v>1380</v>
      </c>
      <c r="F532" s="125" t="s">
        <v>1381</v>
      </c>
    </row>
    <row r="533" s="115" customFormat="1" ht="20" customHeight="1" spans="1:6">
      <c r="A533" s="125" t="s">
        <v>1125</v>
      </c>
      <c r="B533" s="127" t="s">
        <v>1510</v>
      </c>
      <c r="C533" s="124">
        <v>43831</v>
      </c>
      <c r="D533" s="124">
        <v>44926</v>
      </c>
      <c r="E533" s="125" t="s">
        <v>1380</v>
      </c>
      <c r="F533" s="125" t="s">
        <v>1381</v>
      </c>
    </row>
    <row r="534" s="115" customFormat="1" ht="20" customHeight="1" spans="1:6">
      <c r="A534" s="125" t="s">
        <v>1125</v>
      </c>
      <c r="B534" s="127" t="s">
        <v>1511</v>
      </c>
      <c r="C534" s="124">
        <v>43831</v>
      </c>
      <c r="D534" s="124">
        <v>44926</v>
      </c>
      <c r="E534" s="125" t="s">
        <v>1380</v>
      </c>
      <c r="F534" s="125" t="s">
        <v>1381</v>
      </c>
    </row>
    <row r="535" s="115" customFormat="1" ht="20" customHeight="1" spans="1:6">
      <c r="A535" s="125" t="s">
        <v>1125</v>
      </c>
      <c r="B535" s="127" t="s">
        <v>1512</v>
      </c>
      <c r="C535" s="124">
        <v>43831</v>
      </c>
      <c r="D535" s="124">
        <v>44926</v>
      </c>
      <c r="E535" s="125" t="s">
        <v>1380</v>
      </c>
      <c r="F535" s="125" t="s">
        <v>1381</v>
      </c>
    </row>
    <row r="536" s="115" customFormat="1" ht="20" customHeight="1" spans="1:6">
      <c r="A536" s="125" t="s">
        <v>1125</v>
      </c>
      <c r="B536" s="127" t="s">
        <v>1513</v>
      </c>
      <c r="C536" s="124">
        <v>43831</v>
      </c>
      <c r="D536" s="124">
        <v>44926</v>
      </c>
      <c r="E536" s="125" t="s">
        <v>1380</v>
      </c>
      <c r="F536" s="125" t="s">
        <v>1381</v>
      </c>
    </row>
    <row r="537" s="115" customFormat="1" ht="20" customHeight="1" spans="1:6">
      <c r="A537" s="125" t="s">
        <v>1125</v>
      </c>
      <c r="B537" s="127" t="s">
        <v>1514</v>
      </c>
      <c r="C537" s="124">
        <v>43831</v>
      </c>
      <c r="D537" s="124">
        <v>44926</v>
      </c>
      <c r="E537" s="125" t="s">
        <v>1380</v>
      </c>
      <c r="F537" s="125" t="s">
        <v>1381</v>
      </c>
    </row>
    <row r="538" s="115" customFormat="1" ht="20" customHeight="1" spans="1:6">
      <c r="A538" s="125" t="s">
        <v>1125</v>
      </c>
      <c r="B538" s="127" t="s">
        <v>1515</v>
      </c>
      <c r="C538" s="124">
        <v>43831</v>
      </c>
      <c r="D538" s="124">
        <v>44926</v>
      </c>
      <c r="E538" s="125" t="s">
        <v>1380</v>
      </c>
      <c r="F538" s="125" t="s">
        <v>1381</v>
      </c>
    </row>
    <row r="539" s="115" customFormat="1" ht="20" customHeight="1" spans="1:6">
      <c r="A539" s="125" t="s">
        <v>1125</v>
      </c>
      <c r="B539" s="127" t="s">
        <v>1516</v>
      </c>
      <c r="C539" s="124">
        <v>43831</v>
      </c>
      <c r="D539" s="124">
        <v>44926</v>
      </c>
      <c r="E539" s="125" t="s">
        <v>1380</v>
      </c>
      <c r="F539" s="125" t="s">
        <v>1381</v>
      </c>
    </row>
    <row r="540" s="115" customFormat="1" ht="20" customHeight="1" spans="1:6">
      <c r="A540" s="125" t="s">
        <v>1125</v>
      </c>
      <c r="B540" s="127" t="s">
        <v>1517</v>
      </c>
      <c r="C540" s="124">
        <v>43831</v>
      </c>
      <c r="D540" s="124">
        <v>44926</v>
      </c>
      <c r="E540" s="125" t="s">
        <v>1380</v>
      </c>
      <c r="F540" s="125" t="s">
        <v>1381</v>
      </c>
    </row>
    <row r="541" s="115" customFormat="1" ht="20" customHeight="1" spans="1:6">
      <c r="A541" s="125" t="s">
        <v>1125</v>
      </c>
      <c r="B541" s="127" t="s">
        <v>1518</v>
      </c>
      <c r="C541" s="124">
        <v>43831</v>
      </c>
      <c r="D541" s="124">
        <v>44926</v>
      </c>
      <c r="E541" s="125" t="s">
        <v>1380</v>
      </c>
      <c r="F541" s="125" t="s">
        <v>1381</v>
      </c>
    </row>
    <row r="542" s="115" customFormat="1" ht="20" customHeight="1" spans="1:6">
      <c r="A542" s="125" t="s">
        <v>1125</v>
      </c>
      <c r="B542" s="127" t="s">
        <v>1519</v>
      </c>
      <c r="C542" s="124">
        <v>43831</v>
      </c>
      <c r="D542" s="124">
        <v>44926</v>
      </c>
      <c r="E542" s="125" t="s">
        <v>1380</v>
      </c>
      <c r="F542" s="125" t="s">
        <v>1381</v>
      </c>
    </row>
    <row r="543" s="115" customFormat="1" ht="20" customHeight="1" spans="1:6">
      <c r="A543" s="125" t="s">
        <v>1125</v>
      </c>
      <c r="B543" s="127" t="s">
        <v>1520</v>
      </c>
      <c r="C543" s="124">
        <v>43831</v>
      </c>
      <c r="D543" s="124">
        <v>44926</v>
      </c>
      <c r="E543" s="125" t="s">
        <v>1380</v>
      </c>
      <c r="F543" s="125" t="s">
        <v>1381</v>
      </c>
    </row>
    <row r="544" s="115" customFormat="1" ht="20" customHeight="1" spans="1:6">
      <c r="A544" s="125" t="s">
        <v>1125</v>
      </c>
      <c r="B544" s="127" t="s">
        <v>1521</v>
      </c>
      <c r="C544" s="124">
        <v>43831</v>
      </c>
      <c r="D544" s="124">
        <v>44926</v>
      </c>
      <c r="E544" s="125" t="s">
        <v>1380</v>
      </c>
      <c r="F544" s="125" t="s">
        <v>1381</v>
      </c>
    </row>
    <row r="545" s="115" customFormat="1" ht="20" customHeight="1" spans="1:6">
      <c r="A545" s="125" t="s">
        <v>1125</v>
      </c>
      <c r="B545" s="127" t="s">
        <v>1522</v>
      </c>
      <c r="C545" s="124">
        <v>43831</v>
      </c>
      <c r="D545" s="124">
        <v>44926</v>
      </c>
      <c r="E545" s="125" t="s">
        <v>1380</v>
      </c>
      <c r="F545" s="125" t="s">
        <v>1381</v>
      </c>
    </row>
    <row r="546" s="115" customFormat="1" ht="20" customHeight="1" spans="1:6">
      <c r="A546" s="125" t="s">
        <v>1125</v>
      </c>
      <c r="B546" s="127" t="s">
        <v>1523</v>
      </c>
      <c r="C546" s="124">
        <v>43831</v>
      </c>
      <c r="D546" s="124">
        <v>44926</v>
      </c>
      <c r="E546" s="125" t="s">
        <v>1380</v>
      </c>
      <c r="F546" s="125" t="s">
        <v>1381</v>
      </c>
    </row>
    <row r="547" s="115" customFormat="1" ht="20" customHeight="1" spans="1:6">
      <c r="A547" s="125" t="s">
        <v>1125</v>
      </c>
      <c r="B547" s="127" t="s">
        <v>1524</v>
      </c>
      <c r="C547" s="124">
        <v>43831</v>
      </c>
      <c r="D547" s="124">
        <v>44926</v>
      </c>
      <c r="E547" s="125" t="s">
        <v>1380</v>
      </c>
      <c r="F547" s="125" t="s">
        <v>1381</v>
      </c>
    </row>
    <row r="548" s="115" customFormat="1" ht="20" customHeight="1" spans="1:6">
      <c r="A548" s="125" t="s">
        <v>1125</v>
      </c>
      <c r="B548" s="127" t="s">
        <v>1525</v>
      </c>
      <c r="C548" s="124">
        <v>43831</v>
      </c>
      <c r="D548" s="124">
        <v>44926</v>
      </c>
      <c r="E548" s="125" t="s">
        <v>1380</v>
      </c>
      <c r="F548" s="125" t="s">
        <v>1381</v>
      </c>
    </row>
    <row r="549" s="115" customFormat="1" ht="20" customHeight="1" spans="1:6">
      <c r="A549" s="125" t="s">
        <v>1125</v>
      </c>
      <c r="B549" s="127" t="s">
        <v>1526</v>
      </c>
      <c r="C549" s="124">
        <v>43831</v>
      </c>
      <c r="D549" s="124">
        <v>44926</v>
      </c>
      <c r="E549" s="125" t="s">
        <v>1380</v>
      </c>
      <c r="F549" s="125" t="s">
        <v>1381</v>
      </c>
    </row>
    <row r="550" s="115" customFormat="1" ht="20" customHeight="1" spans="1:6">
      <c r="A550" s="125" t="s">
        <v>1125</v>
      </c>
      <c r="B550" s="127" t="s">
        <v>1527</v>
      </c>
      <c r="C550" s="124">
        <v>43831</v>
      </c>
      <c r="D550" s="124">
        <v>44926</v>
      </c>
      <c r="E550" s="125" t="s">
        <v>1380</v>
      </c>
      <c r="F550" s="125" t="s">
        <v>1381</v>
      </c>
    </row>
    <row r="551" s="115" customFormat="1" ht="20" customHeight="1" spans="1:6">
      <c r="A551" s="125" t="s">
        <v>1125</v>
      </c>
      <c r="B551" s="127" t="s">
        <v>1528</v>
      </c>
      <c r="C551" s="124">
        <v>43831</v>
      </c>
      <c r="D551" s="124">
        <v>44926</v>
      </c>
      <c r="E551" s="125" t="s">
        <v>1380</v>
      </c>
      <c r="F551" s="125" t="s">
        <v>1381</v>
      </c>
    </row>
    <row r="552" s="115" customFormat="1" ht="20" customHeight="1" spans="1:6">
      <c r="A552" s="125" t="s">
        <v>1125</v>
      </c>
      <c r="B552" s="127" t="s">
        <v>1529</v>
      </c>
      <c r="C552" s="124">
        <v>43831</v>
      </c>
      <c r="D552" s="124">
        <v>44926</v>
      </c>
      <c r="E552" s="125" t="s">
        <v>1380</v>
      </c>
      <c r="F552" s="125" t="s">
        <v>1381</v>
      </c>
    </row>
    <row r="553" s="115" customFormat="1" ht="20" customHeight="1" spans="1:6">
      <c r="A553" s="125" t="s">
        <v>1125</v>
      </c>
      <c r="B553" s="127" t="s">
        <v>1530</v>
      </c>
      <c r="C553" s="124">
        <v>43831</v>
      </c>
      <c r="D553" s="124">
        <v>44926</v>
      </c>
      <c r="E553" s="125" t="s">
        <v>1380</v>
      </c>
      <c r="F553" s="125" t="s">
        <v>1381</v>
      </c>
    </row>
    <row r="554" s="115" customFormat="1" ht="20" customHeight="1" spans="1:6">
      <c r="A554" s="125" t="s">
        <v>1125</v>
      </c>
      <c r="B554" s="127" t="s">
        <v>1531</v>
      </c>
      <c r="C554" s="124">
        <v>43831</v>
      </c>
      <c r="D554" s="124">
        <v>44926</v>
      </c>
      <c r="E554" s="125" t="s">
        <v>1380</v>
      </c>
      <c r="F554" s="125" t="s">
        <v>1381</v>
      </c>
    </row>
    <row r="555" s="115" customFormat="1" ht="20" customHeight="1" spans="1:6">
      <c r="A555" s="125" t="s">
        <v>1125</v>
      </c>
      <c r="B555" s="127" t="s">
        <v>1532</v>
      </c>
      <c r="C555" s="124">
        <v>43831</v>
      </c>
      <c r="D555" s="124">
        <v>44926</v>
      </c>
      <c r="E555" s="125" t="s">
        <v>1380</v>
      </c>
      <c r="F555" s="125" t="s">
        <v>1381</v>
      </c>
    </row>
    <row r="556" s="115" customFormat="1" ht="20" customHeight="1" spans="1:6">
      <c r="A556" s="125" t="s">
        <v>1125</v>
      </c>
      <c r="B556" s="127" t="s">
        <v>1533</v>
      </c>
      <c r="C556" s="124">
        <v>43831</v>
      </c>
      <c r="D556" s="124">
        <v>44926</v>
      </c>
      <c r="E556" s="125" t="s">
        <v>1380</v>
      </c>
      <c r="F556" s="125" t="s">
        <v>1381</v>
      </c>
    </row>
    <row r="557" s="115" customFormat="1" ht="20" customHeight="1" spans="1:6">
      <c r="A557" s="125" t="s">
        <v>1125</v>
      </c>
      <c r="B557" s="127" t="s">
        <v>1534</v>
      </c>
      <c r="C557" s="124">
        <v>43831</v>
      </c>
      <c r="D557" s="124">
        <v>44926</v>
      </c>
      <c r="E557" s="125" t="s">
        <v>1380</v>
      </c>
      <c r="F557" s="125" t="s">
        <v>1381</v>
      </c>
    </row>
    <row r="558" s="115" customFormat="1" ht="20" customHeight="1" spans="1:6">
      <c r="A558" s="125" t="s">
        <v>1125</v>
      </c>
      <c r="B558" s="127" t="s">
        <v>1535</v>
      </c>
      <c r="C558" s="124">
        <v>43831</v>
      </c>
      <c r="D558" s="124">
        <v>44926</v>
      </c>
      <c r="E558" s="125" t="s">
        <v>1380</v>
      </c>
      <c r="F558" s="125" t="s">
        <v>1381</v>
      </c>
    </row>
    <row r="559" s="115" customFormat="1" ht="20" customHeight="1" spans="1:6">
      <c r="A559" s="125" t="s">
        <v>1125</v>
      </c>
      <c r="B559" s="127" t="s">
        <v>1536</v>
      </c>
      <c r="C559" s="124">
        <v>43831</v>
      </c>
      <c r="D559" s="124">
        <v>44926</v>
      </c>
      <c r="E559" s="125" t="s">
        <v>1380</v>
      </c>
      <c r="F559" s="125" t="s">
        <v>1381</v>
      </c>
    </row>
    <row r="560" s="115" customFormat="1" ht="20" customHeight="1" spans="1:6">
      <c r="A560" s="125" t="s">
        <v>1125</v>
      </c>
      <c r="B560" s="127" t="s">
        <v>1537</v>
      </c>
      <c r="C560" s="124">
        <v>43831</v>
      </c>
      <c r="D560" s="124">
        <v>44926</v>
      </c>
      <c r="E560" s="125" t="s">
        <v>1380</v>
      </c>
      <c r="F560" s="125" t="s">
        <v>1381</v>
      </c>
    </row>
    <row r="561" s="115" customFormat="1" ht="20" customHeight="1" spans="1:6">
      <c r="A561" s="125" t="s">
        <v>1125</v>
      </c>
      <c r="B561" s="127" t="s">
        <v>1538</v>
      </c>
      <c r="C561" s="124">
        <v>43831</v>
      </c>
      <c r="D561" s="124">
        <v>44926</v>
      </c>
      <c r="E561" s="125" t="s">
        <v>1380</v>
      </c>
      <c r="F561" s="125" t="s">
        <v>1381</v>
      </c>
    </row>
    <row r="562" s="115" customFormat="1" ht="20" customHeight="1" spans="1:6">
      <c r="A562" s="125" t="s">
        <v>1125</v>
      </c>
      <c r="B562" s="127" t="s">
        <v>1539</v>
      </c>
      <c r="C562" s="124">
        <v>43831</v>
      </c>
      <c r="D562" s="124">
        <v>44926</v>
      </c>
      <c r="E562" s="125" t="s">
        <v>1380</v>
      </c>
      <c r="F562" s="125" t="s">
        <v>1381</v>
      </c>
    </row>
    <row r="563" s="115" customFormat="1" ht="20" customHeight="1" spans="1:6">
      <c r="A563" s="125" t="s">
        <v>1125</v>
      </c>
      <c r="B563" s="127" t="s">
        <v>1540</v>
      </c>
      <c r="C563" s="124">
        <v>43831</v>
      </c>
      <c r="D563" s="124">
        <v>44926</v>
      </c>
      <c r="E563" s="125" t="s">
        <v>1380</v>
      </c>
      <c r="F563" s="125" t="s">
        <v>1381</v>
      </c>
    </row>
    <row r="564" s="115" customFormat="1" ht="20" customHeight="1" spans="1:6">
      <c r="A564" s="125" t="s">
        <v>1125</v>
      </c>
      <c r="B564" s="127" t="s">
        <v>1541</v>
      </c>
      <c r="C564" s="124">
        <v>43831</v>
      </c>
      <c r="D564" s="124">
        <v>44926</v>
      </c>
      <c r="E564" s="125" t="s">
        <v>1380</v>
      </c>
      <c r="F564" s="125" t="s">
        <v>1381</v>
      </c>
    </row>
    <row r="565" s="115" customFormat="1" ht="20" customHeight="1" spans="1:6">
      <c r="A565" s="125" t="s">
        <v>1125</v>
      </c>
      <c r="B565" s="127" t="s">
        <v>1542</v>
      </c>
      <c r="C565" s="124">
        <v>43831</v>
      </c>
      <c r="D565" s="124">
        <v>44926</v>
      </c>
      <c r="E565" s="125" t="s">
        <v>1380</v>
      </c>
      <c r="F565" s="125" t="s">
        <v>1381</v>
      </c>
    </row>
    <row r="566" s="115" customFormat="1" ht="20" customHeight="1" spans="1:6">
      <c r="A566" s="125" t="s">
        <v>1125</v>
      </c>
      <c r="B566" s="127" t="s">
        <v>1543</v>
      </c>
      <c r="C566" s="124">
        <v>43831</v>
      </c>
      <c r="D566" s="124">
        <v>44926</v>
      </c>
      <c r="E566" s="125" t="s">
        <v>1380</v>
      </c>
      <c r="F566" s="125" t="s">
        <v>1381</v>
      </c>
    </row>
    <row r="567" s="115" customFormat="1" ht="20" customHeight="1" spans="1:6">
      <c r="A567" s="125" t="s">
        <v>1125</v>
      </c>
      <c r="B567" s="127" t="s">
        <v>1544</v>
      </c>
      <c r="C567" s="124">
        <v>43831</v>
      </c>
      <c r="D567" s="124">
        <v>44926</v>
      </c>
      <c r="E567" s="125" t="s">
        <v>1380</v>
      </c>
      <c r="F567" s="125" t="s">
        <v>1381</v>
      </c>
    </row>
    <row r="568" s="115" customFormat="1" ht="20" customHeight="1" spans="1:6">
      <c r="A568" s="125" t="s">
        <v>1125</v>
      </c>
      <c r="B568" s="127" t="s">
        <v>1545</v>
      </c>
      <c r="C568" s="124">
        <v>43831</v>
      </c>
      <c r="D568" s="124">
        <v>44926</v>
      </c>
      <c r="E568" s="125" t="s">
        <v>1380</v>
      </c>
      <c r="F568" s="125" t="s">
        <v>1381</v>
      </c>
    </row>
    <row r="569" s="115" customFormat="1" ht="20" customHeight="1" spans="1:6">
      <c r="A569" s="125" t="s">
        <v>1125</v>
      </c>
      <c r="B569" s="127" t="s">
        <v>1546</v>
      </c>
      <c r="C569" s="124">
        <v>43831</v>
      </c>
      <c r="D569" s="124">
        <v>44926</v>
      </c>
      <c r="E569" s="125" t="s">
        <v>1380</v>
      </c>
      <c r="F569" s="125" t="s">
        <v>1381</v>
      </c>
    </row>
    <row r="570" s="115" customFormat="1" ht="20" customHeight="1" spans="1:6">
      <c r="A570" s="125" t="s">
        <v>1125</v>
      </c>
      <c r="B570" s="127" t="s">
        <v>1547</v>
      </c>
      <c r="C570" s="124">
        <v>43831</v>
      </c>
      <c r="D570" s="124">
        <v>44926</v>
      </c>
      <c r="E570" s="125" t="s">
        <v>1380</v>
      </c>
      <c r="F570" s="125" t="s">
        <v>1381</v>
      </c>
    </row>
    <row r="571" s="115" customFormat="1" ht="20" customHeight="1" spans="1:6">
      <c r="A571" s="125" t="s">
        <v>1125</v>
      </c>
      <c r="B571" s="127" t="s">
        <v>1548</v>
      </c>
      <c r="C571" s="124">
        <v>43831</v>
      </c>
      <c r="D571" s="124">
        <v>44926</v>
      </c>
      <c r="E571" s="125" t="s">
        <v>1380</v>
      </c>
      <c r="F571" s="125" t="s">
        <v>1381</v>
      </c>
    </row>
    <row r="572" s="115" customFormat="1" ht="20" customHeight="1" spans="1:6">
      <c r="A572" s="125" t="s">
        <v>1125</v>
      </c>
      <c r="B572" s="127" t="s">
        <v>1549</v>
      </c>
      <c r="C572" s="124">
        <v>43831</v>
      </c>
      <c r="D572" s="124">
        <v>44926</v>
      </c>
      <c r="E572" s="125" t="s">
        <v>1380</v>
      </c>
      <c r="F572" s="125" t="s">
        <v>1381</v>
      </c>
    </row>
    <row r="573" s="115" customFormat="1" ht="20" customHeight="1" spans="1:6">
      <c r="A573" s="125" t="s">
        <v>1125</v>
      </c>
      <c r="B573" s="127" t="s">
        <v>1550</v>
      </c>
      <c r="C573" s="124">
        <v>43831</v>
      </c>
      <c r="D573" s="124">
        <v>44926</v>
      </c>
      <c r="E573" s="125" t="s">
        <v>1380</v>
      </c>
      <c r="F573" s="125" t="s">
        <v>1381</v>
      </c>
    </row>
    <row r="574" s="115" customFormat="1" ht="20" customHeight="1" spans="1:6">
      <c r="A574" s="125" t="s">
        <v>1125</v>
      </c>
      <c r="B574" s="127" t="s">
        <v>1551</v>
      </c>
      <c r="C574" s="124">
        <v>43831</v>
      </c>
      <c r="D574" s="124">
        <v>44926</v>
      </c>
      <c r="E574" s="125" t="s">
        <v>1380</v>
      </c>
      <c r="F574" s="125" t="s">
        <v>1381</v>
      </c>
    </row>
    <row r="575" s="115" customFormat="1" ht="20" customHeight="1" spans="1:6">
      <c r="A575" s="125" t="s">
        <v>1125</v>
      </c>
      <c r="B575" s="127" t="s">
        <v>1552</v>
      </c>
      <c r="C575" s="124">
        <v>43831</v>
      </c>
      <c r="D575" s="124">
        <v>44926</v>
      </c>
      <c r="E575" s="125" t="s">
        <v>1380</v>
      </c>
      <c r="F575" s="125" t="s">
        <v>1381</v>
      </c>
    </row>
    <row r="576" s="115" customFormat="1" ht="20" customHeight="1" spans="1:6">
      <c r="A576" s="125" t="s">
        <v>1125</v>
      </c>
      <c r="B576" s="127" t="s">
        <v>1553</v>
      </c>
      <c r="C576" s="124">
        <v>43831</v>
      </c>
      <c r="D576" s="124">
        <v>44926</v>
      </c>
      <c r="E576" s="125" t="s">
        <v>1380</v>
      </c>
      <c r="F576" s="125" t="s">
        <v>1381</v>
      </c>
    </row>
    <row r="577" s="115" customFormat="1" ht="20" customHeight="1" spans="1:6">
      <c r="A577" s="125" t="s">
        <v>1125</v>
      </c>
      <c r="B577" s="127" t="s">
        <v>1554</v>
      </c>
      <c r="C577" s="124">
        <v>43831</v>
      </c>
      <c r="D577" s="124">
        <v>44926</v>
      </c>
      <c r="E577" s="125" t="s">
        <v>1380</v>
      </c>
      <c r="F577" s="125" t="s">
        <v>1381</v>
      </c>
    </row>
    <row r="578" s="115" customFormat="1" ht="20" customHeight="1" spans="1:6">
      <c r="A578" s="125" t="s">
        <v>1125</v>
      </c>
      <c r="B578" s="127" t="s">
        <v>1555</v>
      </c>
      <c r="C578" s="124">
        <v>43831</v>
      </c>
      <c r="D578" s="124">
        <v>44926</v>
      </c>
      <c r="E578" s="125" t="s">
        <v>1380</v>
      </c>
      <c r="F578" s="125" t="s">
        <v>1381</v>
      </c>
    </row>
    <row r="579" s="115" customFormat="1" ht="20" customHeight="1" spans="1:6">
      <c r="A579" s="125" t="s">
        <v>1125</v>
      </c>
      <c r="B579" s="127" t="s">
        <v>1556</v>
      </c>
      <c r="C579" s="124">
        <v>43831</v>
      </c>
      <c r="D579" s="124">
        <v>44926</v>
      </c>
      <c r="E579" s="125" t="s">
        <v>1380</v>
      </c>
      <c r="F579" s="125" t="s">
        <v>1381</v>
      </c>
    </row>
    <row r="580" s="115" customFormat="1" ht="20" customHeight="1" spans="1:6">
      <c r="A580" s="125" t="s">
        <v>1125</v>
      </c>
      <c r="B580" s="127" t="s">
        <v>1557</v>
      </c>
      <c r="C580" s="124">
        <v>43831</v>
      </c>
      <c r="D580" s="124">
        <v>44926</v>
      </c>
      <c r="E580" s="125" t="s">
        <v>1380</v>
      </c>
      <c r="F580" s="125" t="s">
        <v>1381</v>
      </c>
    </row>
    <row r="581" s="115" customFormat="1" ht="20" customHeight="1" spans="1:6">
      <c r="A581" s="125" t="s">
        <v>1125</v>
      </c>
      <c r="B581" s="127" t="s">
        <v>1558</v>
      </c>
      <c r="C581" s="124">
        <v>43831</v>
      </c>
      <c r="D581" s="124">
        <v>44926</v>
      </c>
      <c r="E581" s="125" t="s">
        <v>1380</v>
      </c>
      <c r="F581" s="125" t="s">
        <v>1381</v>
      </c>
    </row>
    <row r="582" s="115" customFormat="1" ht="20" customHeight="1" spans="1:6">
      <c r="A582" s="125" t="s">
        <v>1125</v>
      </c>
      <c r="B582" s="127" t="s">
        <v>1559</v>
      </c>
      <c r="C582" s="124">
        <v>43831</v>
      </c>
      <c r="D582" s="124">
        <v>44926</v>
      </c>
      <c r="E582" s="125" t="s">
        <v>1380</v>
      </c>
      <c r="F582" s="125" t="s">
        <v>1381</v>
      </c>
    </row>
    <row r="583" s="115" customFormat="1" ht="20" customHeight="1" spans="1:6">
      <c r="A583" s="125" t="s">
        <v>1125</v>
      </c>
      <c r="B583" s="127" t="s">
        <v>1560</v>
      </c>
      <c r="C583" s="124">
        <v>43831</v>
      </c>
      <c r="D583" s="124">
        <v>44926</v>
      </c>
      <c r="E583" s="125" t="s">
        <v>1380</v>
      </c>
      <c r="F583" s="125" t="s">
        <v>1381</v>
      </c>
    </row>
    <row r="584" s="115" customFormat="1" ht="20" customHeight="1" spans="1:6">
      <c r="A584" s="125" t="s">
        <v>1125</v>
      </c>
      <c r="B584" s="127" t="s">
        <v>1561</v>
      </c>
      <c r="C584" s="124">
        <v>43831</v>
      </c>
      <c r="D584" s="124">
        <v>44926</v>
      </c>
      <c r="E584" s="125" t="s">
        <v>1380</v>
      </c>
      <c r="F584" s="125" t="s">
        <v>1381</v>
      </c>
    </row>
    <row r="585" s="115" customFormat="1" ht="20" customHeight="1" spans="1:6">
      <c r="A585" s="125" t="s">
        <v>1125</v>
      </c>
      <c r="B585" s="127" t="s">
        <v>1562</v>
      </c>
      <c r="C585" s="124">
        <v>43831</v>
      </c>
      <c r="D585" s="124">
        <v>44926</v>
      </c>
      <c r="E585" s="125" t="s">
        <v>1380</v>
      </c>
      <c r="F585" s="125" t="s">
        <v>1381</v>
      </c>
    </row>
    <row r="586" s="115" customFormat="1" ht="20" customHeight="1" spans="1:6">
      <c r="A586" s="125" t="s">
        <v>1125</v>
      </c>
      <c r="B586" s="127" t="s">
        <v>1563</v>
      </c>
      <c r="C586" s="124">
        <v>43831</v>
      </c>
      <c r="D586" s="124">
        <v>44926</v>
      </c>
      <c r="E586" s="125" t="s">
        <v>1380</v>
      </c>
      <c r="F586" s="125" t="s">
        <v>1381</v>
      </c>
    </row>
    <row r="587" s="115" customFormat="1" ht="20" customHeight="1" spans="1:6">
      <c r="A587" s="125" t="s">
        <v>1125</v>
      </c>
      <c r="B587" s="127" t="s">
        <v>1564</v>
      </c>
      <c r="C587" s="124">
        <v>43831</v>
      </c>
      <c r="D587" s="124">
        <v>44926</v>
      </c>
      <c r="E587" s="125" t="s">
        <v>1380</v>
      </c>
      <c r="F587" s="125" t="s">
        <v>1381</v>
      </c>
    </row>
    <row r="588" s="115" customFormat="1" ht="20" customHeight="1" spans="1:6">
      <c r="A588" s="125" t="s">
        <v>1125</v>
      </c>
      <c r="B588" s="127" t="s">
        <v>1565</v>
      </c>
      <c r="C588" s="124">
        <v>43831</v>
      </c>
      <c r="D588" s="124">
        <v>44926</v>
      </c>
      <c r="E588" s="125" t="s">
        <v>1380</v>
      </c>
      <c r="F588" s="125" t="s">
        <v>1381</v>
      </c>
    </row>
    <row r="589" s="115" customFormat="1" ht="20" customHeight="1" spans="1:6">
      <c r="A589" s="125" t="s">
        <v>1125</v>
      </c>
      <c r="B589" s="127" t="s">
        <v>1566</v>
      </c>
      <c r="C589" s="124">
        <v>43831</v>
      </c>
      <c r="D589" s="124">
        <v>44926</v>
      </c>
      <c r="E589" s="125" t="s">
        <v>1380</v>
      </c>
      <c r="F589" s="125" t="s">
        <v>1381</v>
      </c>
    </row>
    <row r="590" s="115" customFormat="1" ht="20" customHeight="1" spans="1:6">
      <c r="A590" s="125" t="s">
        <v>1125</v>
      </c>
      <c r="B590" s="127" t="s">
        <v>1567</v>
      </c>
      <c r="C590" s="124">
        <v>43831</v>
      </c>
      <c r="D590" s="124">
        <v>44926</v>
      </c>
      <c r="E590" s="125" t="s">
        <v>1380</v>
      </c>
      <c r="F590" s="125" t="s">
        <v>1381</v>
      </c>
    </row>
    <row r="591" s="115" customFormat="1" ht="20" customHeight="1" spans="1:6">
      <c r="A591" s="125" t="s">
        <v>1125</v>
      </c>
      <c r="B591" s="127" t="s">
        <v>1568</v>
      </c>
      <c r="C591" s="124">
        <v>43831</v>
      </c>
      <c r="D591" s="124">
        <v>44926</v>
      </c>
      <c r="E591" s="125" t="s">
        <v>1380</v>
      </c>
      <c r="F591" s="125" t="s">
        <v>1381</v>
      </c>
    </row>
    <row r="592" s="115" customFormat="1" ht="20" customHeight="1" spans="1:6">
      <c r="A592" s="125" t="s">
        <v>1125</v>
      </c>
      <c r="B592" s="127" t="s">
        <v>1569</v>
      </c>
      <c r="C592" s="124">
        <v>43831</v>
      </c>
      <c r="D592" s="124">
        <v>44926</v>
      </c>
      <c r="E592" s="125" t="s">
        <v>1380</v>
      </c>
      <c r="F592" s="125" t="s">
        <v>1381</v>
      </c>
    </row>
    <row r="593" s="115" customFormat="1" ht="20" customHeight="1" spans="1:6">
      <c r="A593" s="125" t="s">
        <v>1125</v>
      </c>
      <c r="B593" s="127" t="s">
        <v>1570</v>
      </c>
      <c r="C593" s="124">
        <v>43831</v>
      </c>
      <c r="D593" s="124">
        <v>44926</v>
      </c>
      <c r="E593" s="125" t="s">
        <v>1380</v>
      </c>
      <c r="F593" s="125" t="s">
        <v>1381</v>
      </c>
    </row>
    <row r="594" s="115" customFormat="1" ht="20" customHeight="1" spans="1:6">
      <c r="A594" s="125" t="s">
        <v>1125</v>
      </c>
      <c r="B594" s="127" t="s">
        <v>1571</v>
      </c>
      <c r="C594" s="124">
        <v>43831</v>
      </c>
      <c r="D594" s="124">
        <v>44926</v>
      </c>
      <c r="E594" s="125" t="s">
        <v>1380</v>
      </c>
      <c r="F594" s="125" t="s">
        <v>1381</v>
      </c>
    </row>
    <row r="595" s="115" customFormat="1" ht="20" customHeight="1" spans="1:6">
      <c r="A595" s="125" t="s">
        <v>1125</v>
      </c>
      <c r="B595" s="127" t="s">
        <v>1572</v>
      </c>
      <c r="C595" s="124">
        <v>43831</v>
      </c>
      <c r="D595" s="124">
        <v>44926</v>
      </c>
      <c r="E595" s="125" t="s">
        <v>1380</v>
      </c>
      <c r="F595" s="125" t="s">
        <v>1381</v>
      </c>
    </row>
    <row r="596" s="115" customFormat="1" ht="20" customHeight="1" spans="1:6">
      <c r="A596" s="125" t="s">
        <v>1125</v>
      </c>
      <c r="B596" s="127" t="s">
        <v>1573</v>
      </c>
      <c r="C596" s="124">
        <v>43831</v>
      </c>
      <c r="D596" s="124">
        <v>44926</v>
      </c>
      <c r="E596" s="125" t="s">
        <v>1380</v>
      </c>
      <c r="F596" s="125" t="s">
        <v>1381</v>
      </c>
    </row>
    <row r="597" s="115" customFormat="1" ht="20" customHeight="1" spans="1:6">
      <c r="A597" s="125" t="s">
        <v>1125</v>
      </c>
      <c r="B597" s="127" t="s">
        <v>1574</v>
      </c>
      <c r="C597" s="124">
        <v>43831</v>
      </c>
      <c r="D597" s="124">
        <v>44926</v>
      </c>
      <c r="E597" s="125" t="s">
        <v>1380</v>
      </c>
      <c r="F597" s="125" t="s">
        <v>1381</v>
      </c>
    </row>
    <row r="598" s="115" customFormat="1" ht="20" customHeight="1" spans="1:6">
      <c r="A598" s="125" t="s">
        <v>1125</v>
      </c>
      <c r="B598" s="127" t="s">
        <v>1575</v>
      </c>
      <c r="C598" s="124">
        <v>43831</v>
      </c>
      <c r="D598" s="124">
        <v>44926</v>
      </c>
      <c r="E598" s="125" t="s">
        <v>1380</v>
      </c>
      <c r="F598" s="125" t="s">
        <v>1381</v>
      </c>
    </row>
    <row r="599" s="115" customFormat="1" ht="20" customHeight="1" spans="1:6">
      <c r="A599" s="125" t="s">
        <v>1125</v>
      </c>
      <c r="B599" s="127" t="s">
        <v>1576</v>
      </c>
      <c r="C599" s="124">
        <v>43831</v>
      </c>
      <c r="D599" s="124">
        <v>44926</v>
      </c>
      <c r="E599" s="125" t="s">
        <v>1380</v>
      </c>
      <c r="F599" s="125" t="s">
        <v>1381</v>
      </c>
    </row>
    <row r="600" s="115" customFormat="1" ht="20" customHeight="1" spans="1:6">
      <c r="A600" s="125" t="s">
        <v>1125</v>
      </c>
      <c r="B600" s="127" t="s">
        <v>1577</v>
      </c>
      <c r="C600" s="124">
        <v>43831</v>
      </c>
      <c r="D600" s="124">
        <v>44926</v>
      </c>
      <c r="E600" s="125" t="s">
        <v>1380</v>
      </c>
      <c r="F600" s="125" t="s">
        <v>1381</v>
      </c>
    </row>
    <row r="601" s="115" customFormat="1" ht="20" customHeight="1" spans="1:6">
      <c r="A601" s="125" t="s">
        <v>1125</v>
      </c>
      <c r="B601" s="127" t="s">
        <v>1578</v>
      </c>
      <c r="C601" s="124">
        <v>43831</v>
      </c>
      <c r="D601" s="124">
        <v>44926</v>
      </c>
      <c r="E601" s="125" t="s">
        <v>1380</v>
      </c>
      <c r="F601" s="125" t="s">
        <v>1381</v>
      </c>
    </row>
    <row r="602" s="115" customFormat="1" ht="20" customHeight="1" spans="1:6">
      <c r="A602" s="125" t="s">
        <v>1125</v>
      </c>
      <c r="B602" s="127" t="s">
        <v>1579</v>
      </c>
      <c r="C602" s="124">
        <v>43831</v>
      </c>
      <c r="D602" s="124">
        <v>44926</v>
      </c>
      <c r="E602" s="125" t="s">
        <v>1380</v>
      </c>
      <c r="F602" s="125" t="s">
        <v>1381</v>
      </c>
    </row>
    <row r="603" s="115" customFormat="1" ht="20" customHeight="1" spans="1:6">
      <c r="A603" s="125" t="s">
        <v>1125</v>
      </c>
      <c r="B603" s="127" t="s">
        <v>1580</v>
      </c>
      <c r="C603" s="124">
        <v>43831</v>
      </c>
      <c r="D603" s="124">
        <v>44926</v>
      </c>
      <c r="E603" s="125" t="s">
        <v>1380</v>
      </c>
      <c r="F603" s="125" t="s">
        <v>1381</v>
      </c>
    </row>
    <row r="604" s="115" customFormat="1" ht="20" customHeight="1" spans="1:6">
      <c r="A604" s="125" t="s">
        <v>1125</v>
      </c>
      <c r="B604" s="127" t="s">
        <v>1581</v>
      </c>
      <c r="C604" s="124">
        <v>43831</v>
      </c>
      <c r="D604" s="124">
        <v>44926</v>
      </c>
      <c r="E604" s="125" t="s">
        <v>1380</v>
      </c>
      <c r="F604" s="125" t="s">
        <v>1381</v>
      </c>
    </row>
    <row r="605" s="115" customFormat="1" ht="20" customHeight="1" spans="1:6">
      <c r="A605" s="125" t="s">
        <v>1125</v>
      </c>
      <c r="B605" s="127" t="s">
        <v>1582</v>
      </c>
      <c r="C605" s="124">
        <v>43831</v>
      </c>
      <c r="D605" s="124">
        <v>44926</v>
      </c>
      <c r="E605" s="125" t="s">
        <v>1380</v>
      </c>
      <c r="F605" s="125" t="s">
        <v>1381</v>
      </c>
    </row>
    <row r="606" s="115" customFormat="1" ht="20" customHeight="1" spans="1:6">
      <c r="A606" s="125" t="s">
        <v>1125</v>
      </c>
      <c r="B606" s="127" t="s">
        <v>1583</v>
      </c>
      <c r="C606" s="124">
        <v>43831</v>
      </c>
      <c r="D606" s="124">
        <v>44926</v>
      </c>
      <c r="E606" s="125" t="s">
        <v>1380</v>
      </c>
      <c r="F606" s="125" t="s">
        <v>1381</v>
      </c>
    </row>
    <row r="607" s="115" customFormat="1" ht="20" customHeight="1" spans="1:6">
      <c r="A607" s="125" t="s">
        <v>1125</v>
      </c>
      <c r="B607" s="127" t="s">
        <v>1584</v>
      </c>
      <c r="C607" s="124">
        <v>43831</v>
      </c>
      <c r="D607" s="124">
        <v>44926</v>
      </c>
      <c r="E607" s="125" t="s">
        <v>1380</v>
      </c>
      <c r="F607" s="125" t="s">
        <v>1381</v>
      </c>
    </row>
    <row r="608" s="115" customFormat="1" ht="20" customHeight="1" spans="1:6">
      <c r="A608" s="125" t="s">
        <v>1125</v>
      </c>
      <c r="B608" s="127" t="s">
        <v>1585</v>
      </c>
      <c r="C608" s="124">
        <v>43831</v>
      </c>
      <c r="D608" s="124">
        <v>44926</v>
      </c>
      <c r="E608" s="125" t="s">
        <v>1380</v>
      </c>
      <c r="F608" s="125" t="s">
        <v>1381</v>
      </c>
    </row>
    <row r="609" s="115" customFormat="1" ht="20" customHeight="1" spans="1:6">
      <c r="A609" s="125" t="s">
        <v>1125</v>
      </c>
      <c r="B609" s="127" t="s">
        <v>1586</v>
      </c>
      <c r="C609" s="124">
        <v>43831</v>
      </c>
      <c r="D609" s="124">
        <v>44926</v>
      </c>
      <c r="E609" s="125" t="s">
        <v>1380</v>
      </c>
      <c r="F609" s="125" t="s">
        <v>1381</v>
      </c>
    </row>
    <row r="610" s="115" customFormat="1" ht="20" customHeight="1" spans="1:6">
      <c r="A610" s="125" t="s">
        <v>1125</v>
      </c>
      <c r="B610" s="127" t="s">
        <v>1587</v>
      </c>
      <c r="C610" s="124">
        <v>43831</v>
      </c>
      <c r="D610" s="124">
        <v>44926</v>
      </c>
      <c r="E610" s="125" t="s">
        <v>1380</v>
      </c>
      <c r="F610" s="125" t="s">
        <v>1381</v>
      </c>
    </row>
    <row r="611" s="115" customFormat="1" ht="20" customHeight="1" spans="1:6">
      <c r="A611" s="125" t="s">
        <v>1125</v>
      </c>
      <c r="B611" s="127" t="s">
        <v>1588</v>
      </c>
      <c r="C611" s="124">
        <v>43831</v>
      </c>
      <c r="D611" s="124">
        <v>44926</v>
      </c>
      <c r="E611" s="125" t="s">
        <v>1380</v>
      </c>
      <c r="F611" s="125" t="s">
        <v>1381</v>
      </c>
    </row>
    <row r="612" s="115" customFormat="1" ht="20" customHeight="1" spans="1:6">
      <c r="A612" s="125" t="s">
        <v>1125</v>
      </c>
      <c r="B612" s="127" t="s">
        <v>1589</v>
      </c>
      <c r="C612" s="124">
        <v>43831</v>
      </c>
      <c r="D612" s="124">
        <v>44926</v>
      </c>
      <c r="E612" s="125" t="s">
        <v>1380</v>
      </c>
      <c r="F612" s="125" t="s">
        <v>1381</v>
      </c>
    </row>
    <row r="613" s="115" customFormat="1" ht="20" customHeight="1" spans="1:6">
      <c r="A613" s="125" t="s">
        <v>1125</v>
      </c>
      <c r="B613" s="127" t="s">
        <v>1590</v>
      </c>
      <c r="C613" s="124">
        <v>43831</v>
      </c>
      <c r="D613" s="124">
        <v>44926</v>
      </c>
      <c r="E613" s="125" t="s">
        <v>1380</v>
      </c>
      <c r="F613" s="125" t="s">
        <v>1381</v>
      </c>
    </row>
    <row r="614" s="115" customFormat="1" ht="20" customHeight="1" spans="1:6">
      <c r="A614" s="125" t="s">
        <v>1125</v>
      </c>
      <c r="B614" s="127" t="s">
        <v>1591</v>
      </c>
      <c r="C614" s="124">
        <v>43831</v>
      </c>
      <c r="D614" s="124">
        <v>44926</v>
      </c>
      <c r="E614" s="125" t="s">
        <v>1380</v>
      </c>
      <c r="F614" s="125" t="s">
        <v>1381</v>
      </c>
    </row>
    <row r="615" s="115" customFormat="1" ht="20" customHeight="1" spans="1:6">
      <c r="A615" s="125" t="s">
        <v>1125</v>
      </c>
      <c r="B615" s="127" t="s">
        <v>1592</v>
      </c>
      <c r="C615" s="124">
        <v>43831</v>
      </c>
      <c r="D615" s="124">
        <v>44926</v>
      </c>
      <c r="E615" s="125" t="s">
        <v>1380</v>
      </c>
      <c r="F615" s="125" t="s">
        <v>1381</v>
      </c>
    </row>
    <row r="616" s="115" customFormat="1" ht="20" customHeight="1" spans="1:6">
      <c r="A616" s="125" t="s">
        <v>1125</v>
      </c>
      <c r="B616" s="127" t="s">
        <v>1593</v>
      </c>
      <c r="C616" s="124">
        <v>43831</v>
      </c>
      <c r="D616" s="124">
        <v>44926</v>
      </c>
      <c r="E616" s="125" t="s">
        <v>1380</v>
      </c>
      <c r="F616" s="125" t="s">
        <v>1381</v>
      </c>
    </row>
    <row r="617" s="115" customFormat="1" ht="20" customHeight="1" spans="1:6">
      <c r="A617" s="125" t="s">
        <v>1125</v>
      </c>
      <c r="B617" s="127" t="s">
        <v>1594</v>
      </c>
      <c r="C617" s="124">
        <v>43831</v>
      </c>
      <c r="D617" s="124">
        <v>44926</v>
      </c>
      <c r="E617" s="125" t="s">
        <v>1380</v>
      </c>
      <c r="F617" s="125" t="s">
        <v>1381</v>
      </c>
    </row>
    <row r="618" s="115" customFormat="1" ht="20" customHeight="1" spans="1:6">
      <c r="A618" s="125" t="s">
        <v>1125</v>
      </c>
      <c r="B618" s="127" t="s">
        <v>1595</v>
      </c>
      <c r="C618" s="124">
        <v>43831</v>
      </c>
      <c r="D618" s="124">
        <v>44926</v>
      </c>
      <c r="E618" s="125" t="s">
        <v>1380</v>
      </c>
      <c r="F618" s="125" t="s">
        <v>1381</v>
      </c>
    </row>
    <row r="619" s="115" customFormat="1" ht="20" customHeight="1" spans="1:6">
      <c r="A619" s="125" t="s">
        <v>1125</v>
      </c>
      <c r="B619" s="127" t="s">
        <v>1596</v>
      </c>
      <c r="C619" s="124">
        <v>43831</v>
      </c>
      <c r="D619" s="124">
        <v>44926</v>
      </c>
      <c r="E619" s="125" t="s">
        <v>1380</v>
      </c>
      <c r="F619" s="125" t="s">
        <v>1381</v>
      </c>
    </row>
    <row r="620" s="115" customFormat="1" ht="20" customHeight="1" spans="1:6">
      <c r="A620" s="125" t="s">
        <v>1125</v>
      </c>
      <c r="B620" s="127" t="s">
        <v>1597</v>
      </c>
      <c r="C620" s="124">
        <v>43831</v>
      </c>
      <c r="D620" s="124">
        <v>44926</v>
      </c>
      <c r="E620" s="125" t="s">
        <v>1380</v>
      </c>
      <c r="F620" s="125" t="s">
        <v>1381</v>
      </c>
    </row>
    <row r="621" s="115" customFormat="1" ht="20" customHeight="1" spans="1:6">
      <c r="A621" s="125" t="s">
        <v>1125</v>
      </c>
      <c r="B621" s="127" t="s">
        <v>1598</v>
      </c>
      <c r="C621" s="124">
        <v>43831</v>
      </c>
      <c r="D621" s="124">
        <v>44926</v>
      </c>
      <c r="E621" s="125" t="s">
        <v>1380</v>
      </c>
      <c r="F621" s="125" t="s">
        <v>1381</v>
      </c>
    </row>
    <row r="622" s="115" customFormat="1" ht="20" customHeight="1" spans="1:6">
      <c r="A622" s="125" t="s">
        <v>1125</v>
      </c>
      <c r="B622" s="127" t="s">
        <v>1599</v>
      </c>
      <c r="C622" s="124">
        <v>43831</v>
      </c>
      <c r="D622" s="124">
        <v>44926</v>
      </c>
      <c r="E622" s="125" t="s">
        <v>1380</v>
      </c>
      <c r="F622" s="125" t="s">
        <v>1381</v>
      </c>
    </row>
    <row r="623" s="115" customFormat="1" ht="20" customHeight="1" spans="1:6">
      <c r="A623" s="125" t="s">
        <v>1125</v>
      </c>
      <c r="B623" s="127" t="s">
        <v>1600</v>
      </c>
      <c r="C623" s="124">
        <v>43831</v>
      </c>
      <c r="D623" s="124">
        <v>44926</v>
      </c>
      <c r="E623" s="125" t="s">
        <v>1380</v>
      </c>
      <c r="F623" s="125" t="s">
        <v>1381</v>
      </c>
    </row>
    <row r="624" s="115" customFormat="1" ht="20" customHeight="1" spans="1:6">
      <c r="A624" s="125" t="s">
        <v>1125</v>
      </c>
      <c r="B624" s="127" t="s">
        <v>1601</v>
      </c>
      <c r="C624" s="124">
        <v>43831</v>
      </c>
      <c r="D624" s="124">
        <v>44926</v>
      </c>
      <c r="E624" s="125" t="s">
        <v>1380</v>
      </c>
      <c r="F624" s="125" t="s">
        <v>1381</v>
      </c>
    </row>
    <row r="625" s="115" customFormat="1" ht="20" customHeight="1" spans="1:6">
      <c r="A625" s="125" t="s">
        <v>1125</v>
      </c>
      <c r="B625" s="127" t="s">
        <v>1602</v>
      </c>
      <c r="C625" s="124">
        <v>43831</v>
      </c>
      <c r="D625" s="124">
        <v>44926</v>
      </c>
      <c r="E625" s="125" t="s">
        <v>1380</v>
      </c>
      <c r="F625" s="125" t="s">
        <v>1381</v>
      </c>
    </row>
    <row r="626" s="115" customFormat="1" ht="20" customHeight="1" spans="1:6">
      <c r="A626" s="125" t="s">
        <v>1125</v>
      </c>
      <c r="B626" s="127" t="s">
        <v>1603</v>
      </c>
      <c r="C626" s="124">
        <v>43831</v>
      </c>
      <c r="D626" s="124">
        <v>44926</v>
      </c>
      <c r="E626" s="125" t="s">
        <v>1380</v>
      </c>
      <c r="F626" s="125" t="s">
        <v>1381</v>
      </c>
    </row>
    <row r="627" s="115" customFormat="1" ht="20" customHeight="1" spans="1:6">
      <c r="A627" s="125" t="s">
        <v>1125</v>
      </c>
      <c r="B627" s="127" t="s">
        <v>1604</v>
      </c>
      <c r="C627" s="124">
        <v>43831</v>
      </c>
      <c r="D627" s="124">
        <v>44926</v>
      </c>
      <c r="E627" s="125" t="s">
        <v>1380</v>
      </c>
      <c r="F627" s="125" t="s">
        <v>1381</v>
      </c>
    </row>
    <row r="628" s="115" customFormat="1" ht="20" customHeight="1" spans="1:6">
      <c r="A628" s="125" t="s">
        <v>1125</v>
      </c>
      <c r="B628" s="127" t="s">
        <v>1605</v>
      </c>
      <c r="C628" s="124">
        <v>43831</v>
      </c>
      <c r="D628" s="124">
        <v>44926</v>
      </c>
      <c r="E628" s="125" t="s">
        <v>1380</v>
      </c>
      <c r="F628" s="125" t="s">
        <v>1381</v>
      </c>
    </row>
    <row r="629" s="115" customFormat="1" ht="20" customHeight="1" spans="1:6">
      <c r="A629" s="125" t="s">
        <v>1125</v>
      </c>
      <c r="B629" s="127" t="s">
        <v>1606</v>
      </c>
      <c r="C629" s="124">
        <v>43831</v>
      </c>
      <c r="D629" s="124">
        <v>44926</v>
      </c>
      <c r="E629" s="125" t="s">
        <v>1380</v>
      </c>
      <c r="F629" s="125" t="s">
        <v>1381</v>
      </c>
    </row>
    <row r="630" s="115" customFormat="1" ht="20" customHeight="1" spans="1:6">
      <c r="A630" s="125" t="s">
        <v>1125</v>
      </c>
      <c r="B630" s="127" t="s">
        <v>1607</v>
      </c>
      <c r="C630" s="124">
        <v>43831</v>
      </c>
      <c r="D630" s="124">
        <v>44926</v>
      </c>
      <c r="E630" s="125" t="s">
        <v>1380</v>
      </c>
      <c r="F630" s="125" t="s">
        <v>1381</v>
      </c>
    </row>
    <row r="631" s="115" customFormat="1" ht="20" customHeight="1" spans="1:6">
      <c r="A631" s="125" t="s">
        <v>1125</v>
      </c>
      <c r="B631" s="127" t="s">
        <v>1608</v>
      </c>
      <c r="C631" s="124">
        <v>43831</v>
      </c>
      <c r="D631" s="124">
        <v>44926</v>
      </c>
      <c r="E631" s="125" t="s">
        <v>1380</v>
      </c>
      <c r="F631" s="125" t="s">
        <v>1381</v>
      </c>
    </row>
    <row r="632" s="115" customFormat="1" ht="20" customHeight="1" spans="1:6">
      <c r="A632" s="125" t="s">
        <v>1125</v>
      </c>
      <c r="B632" s="127" t="s">
        <v>1609</v>
      </c>
      <c r="C632" s="124">
        <v>43831</v>
      </c>
      <c r="D632" s="124">
        <v>44926</v>
      </c>
      <c r="E632" s="125" t="s">
        <v>1380</v>
      </c>
      <c r="F632" s="125" t="s">
        <v>1381</v>
      </c>
    </row>
    <row r="633" s="115" customFormat="1" ht="20" customHeight="1" spans="1:6">
      <c r="A633" s="125" t="s">
        <v>1125</v>
      </c>
      <c r="B633" s="127" t="s">
        <v>1610</v>
      </c>
      <c r="C633" s="124">
        <v>43831</v>
      </c>
      <c r="D633" s="124">
        <v>44926</v>
      </c>
      <c r="E633" s="125" t="s">
        <v>1380</v>
      </c>
      <c r="F633" s="125" t="s">
        <v>1381</v>
      </c>
    </row>
    <row r="634" s="115" customFormat="1" ht="20" customHeight="1" spans="1:6">
      <c r="A634" s="125" t="s">
        <v>1125</v>
      </c>
      <c r="B634" s="127" t="s">
        <v>1611</v>
      </c>
      <c r="C634" s="124">
        <v>43831</v>
      </c>
      <c r="D634" s="124">
        <v>44926</v>
      </c>
      <c r="E634" s="125" t="s">
        <v>1380</v>
      </c>
      <c r="F634" s="125" t="s">
        <v>1381</v>
      </c>
    </row>
    <row r="635" s="115" customFormat="1" ht="20" customHeight="1" spans="1:6">
      <c r="A635" s="125" t="s">
        <v>1125</v>
      </c>
      <c r="B635" s="127" t="s">
        <v>1612</v>
      </c>
      <c r="C635" s="124">
        <v>43831</v>
      </c>
      <c r="D635" s="124">
        <v>44926</v>
      </c>
      <c r="E635" s="125" t="s">
        <v>1380</v>
      </c>
      <c r="F635" s="125" t="s">
        <v>1381</v>
      </c>
    </row>
    <row r="636" s="115" customFormat="1" ht="20" customHeight="1" spans="1:6">
      <c r="A636" s="125" t="s">
        <v>1125</v>
      </c>
      <c r="B636" s="127" t="s">
        <v>1613</v>
      </c>
      <c r="C636" s="124">
        <v>43831</v>
      </c>
      <c r="D636" s="124">
        <v>44926</v>
      </c>
      <c r="E636" s="125" t="s">
        <v>1380</v>
      </c>
      <c r="F636" s="125" t="s">
        <v>1381</v>
      </c>
    </row>
    <row r="637" s="115" customFormat="1" ht="20" customHeight="1" spans="1:6">
      <c r="A637" s="125" t="s">
        <v>1125</v>
      </c>
      <c r="B637" s="127" t="s">
        <v>1614</v>
      </c>
      <c r="C637" s="124">
        <v>43831</v>
      </c>
      <c r="D637" s="124">
        <v>44926</v>
      </c>
      <c r="E637" s="125" t="s">
        <v>1380</v>
      </c>
      <c r="F637" s="125" t="s">
        <v>1381</v>
      </c>
    </row>
    <row r="638" s="115" customFormat="1" ht="20" customHeight="1" spans="1:6">
      <c r="A638" s="125" t="s">
        <v>1125</v>
      </c>
      <c r="B638" s="127" t="s">
        <v>1615</v>
      </c>
      <c r="C638" s="124">
        <v>43831</v>
      </c>
      <c r="D638" s="124">
        <v>44926</v>
      </c>
      <c r="E638" s="125" t="s">
        <v>1380</v>
      </c>
      <c r="F638" s="125" t="s">
        <v>1381</v>
      </c>
    </row>
    <row r="639" s="115" customFormat="1" ht="20" customHeight="1" spans="1:6">
      <c r="A639" s="125" t="s">
        <v>1125</v>
      </c>
      <c r="B639" s="127" t="s">
        <v>1616</v>
      </c>
      <c r="C639" s="124">
        <v>43831</v>
      </c>
      <c r="D639" s="124">
        <v>44926</v>
      </c>
      <c r="E639" s="125" t="s">
        <v>1380</v>
      </c>
      <c r="F639" s="125" t="s">
        <v>1381</v>
      </c>
    </row>
    <row r="640" s="115" customFormat="1" ht="20" customHeight="1" spans="1:6">
      <c r="A640" s="125" t="s">
        <v>1125</v>
      </c>
      <c r="B640" s="127" t="s">
        <v>1617</v>
      </c>
      <c r="C640" s="124">
        <v>43831</v>
      </c>
      <c r="D640" s="124">
        <v>44926</v>
      </c>
      <c r="E640" s="125" t="s">
        <v>1380</v>
      </c>
      <c r="F640" s="125" t="s">
        <v>1381</v>
      </c>
    </row>
    <row r="641" s="115" customFormat="1" ht="20" customHeight="1" spans="1:6">
      <c r="A641" s="125" t="s">
        <v>1125</v>
      </c>
      <c r="B641" s="127" t="s">
        <v>1618</v>
      </c>
      <c r="C641" s="124">
        <v>43831</v>
      </c>
      <c r="D641" s="124">
        <v>44926</v>
      </c>
      <c r="E641" s="125" t="s">
        <v>1380</v>
      </c>
      <c r="F641" s="125" t="s">
        <v>1381</v>
      </c>
    </row>
    <row r="642" s="115" customFormat="1" ht="20" customHeight="1" spans="1:6">
      <c r="A642" s="125" t="s">
        <v>1125</v>
      </c>
      <c r="B642" s="127" t="s">
        <v>1619</v>
      </c>
      <c r="C642" s="124">
        <v>43831</v>
      </c>
      <c r="D642" s="124">
        <v>44926</v>
      </c>
      <c r="E642" s="125" t="s">
        <v>1380</v>
      </c>
      <c r="F642" s="125" t="s">
        <v>1381</v>
      </c>
    </row>
    <row r="643" s="115" customFormat="1" ht="20" customHeight="1" spans="1:6">
      <c r="A643" s="125" t="s">
        <v>1125</v>
      </c>
      <c r="B643" s="127" t="s">
        <v>1620</v>
      </c>
      <c r="C643" s="124">
        <v>43831</v>
      </c>
      <c r="D643" s="124">
        <v>44926</v>
      </c>
      <c r="E643" s="125" t="s">
        <v>1380</v>
      </c>
      <c r="F643" s="125" t="s">
        <v>1381</v>
      </c>
    </row>
    <row r="644" s="115" customFormat="1" ht="20" customHeight="1" spans="1:6">
      <c r="A644" s="125" t="s">
        <v>1125</v>
      </c>
      <c r="B644" s="127" t="s">
        <v>1621</v>
      </c>
      <c r="C644" s="124">
        <v>43831</v>
      </c>
      <c r="D644" s="124">
        <v>44926</v>
      </c>
      <c r="E644" s="125" t="s">
        <v>1380</v>
      </c>
      <c r="F644" s="125" t="s">
        <v>1381</v>
      </c>
    </row>
    <row r="645" s="115" customFormat="1" ht="20" customHeight="1" spans="1:6">
      <c r="A645" s="125" t="s">
        <v>1125</v>
      </c>
      <c r="B645" s="127" t="s">
        <v>1622</v>
      </c>
      <c r="C645" s="124">
        <v>43831</v>
      </c>
      <c r="D645" s="124">
        <v>44926</v>
      </c>
      <c r="E645" s="125" t="s">
        <v>1380</v>
      </c>
      <c r="F645" s="125" t="s">
        <v>1381</v>
      </c>
    </row>
    <row r="646" s="115" customFormat="1" ht="20" customHeight="1" spans="1:6">
      <c r="A646" s="125" t="s">
        <v>1125</v>
      </c>
      <c r="B646" s="127" t="s">
        <v>1623</v>
      </c>
      <c r="C646" s="124">
        <v>43831</v>
      </c>
      <c r="D646" s="124">
        <v>44926</v>
      </c>
      <c r="E646" s="125" t="s">
        <v>1380</v>
      </c>
      <c r="F646" s="125" t="s">
        <v>1381</v>
      </c>
    </row>
    <row r="647" s="115" customFormat="1" ht="20" customHeight="1" spans="1:6">
      <c r="A647" s="125" t="s">
        <v>1125</v>
      </c>
      <c r="B647" s="127" t="s">
        <v>1624</v>
      </c>
      <c r="C647" s="124">
        <v>43831</v>
      </c>
      <c r="D647" s="124">
        <v>44926</v>
      </c>
      <c r="E647" s="125" t="s">
        <v>1380</v>
      </c>
      <c r="F647" s="125" t="s">
        <v>1381</v>
      </c>
    </row>
    <row r="648" s="115" customFormat="1" ht="20" customHeight="1" spans="1:6">
      <c r="A648" s="125" t="s">
        <v>1125</v>
      </c>
      <c r="B648" s="127" t="s">
        <v>1625</v>
      </c>
      <c r="C648" s="124">
        <v>43831</v>
      </c>
      <c r="D648" s="124">
        <v>44926</v>
      </c>
      <c r="E648" s="125" t="s">
        <v>1380</v>
      </c>
      <c r="F648" s="125" t="s">
        <v>1381</v>
      </c>
    </row>
    <row r="649" s="115" customFormat="1" ht="20" customHeight="1" spans="1:6">
      <c r="A649" s="125" t="s">
        <v>1125</v>
      </c>
      <c r="B649" s="127" t="s">
        <v>1626</v>
      </c>
      <c r="C649" s="124">
        <v>43831</v>
      </c>
      <c r="D649" s="124">
        <v>44926</v>
      </c>
      <c r="E649" s="125" t="s">
        <v>1380</v>
      </c>
      <c r="F649" s="125" t="s">
        <v>1381</v>
      </c>
    </row>
    <row r="650" s="115" customFormat="1" ht="20" customHeight="1" spans="1:6">
      <c r="A650" s="125" t="s">
        <v>1125</v>
      </c>
      <c r="B650" s="127" t="s">
        <v>1627</v>
      </c>
      <c r="C650" s="124">
        <v>43831</v>
      </c>
      <c r="D650" s="124">
        <v>44926</v>
      </c>
      <c r="E650" s="125" t="s">
        <v>1380</v>
      </c>
      <c r="F650" s="125" t="s">
        <v>1381</v>
      </c>
    </row>
    <row r="651" s="115" customFormat="1" ht="20" customHeight="1" spans="1:6">
      <c r="A651" s="125" t="s">
        <v>1125</v>
      </c>
      <c r="B651" s="127" t="s">
        <v>1247</v>
      </c>
      <c r="C651" s="124">
        <v>43831</v>
      </c>
      <c r="D651" s="124">
        <v>44926</v>
      </c>
      <c r="E651" s="125" t="s">
        <v>1380</v>
      </c>
      <c r="F651" s="125" t="s">
        <v>1381</v>
      </c>
    </row>
    <row r="652" s="115" customFormat="1" ht="20" customHeight="1" spans="1:6">
      <c r="A652" s="125" t="s">
        <v>1125</v>
      </c>
      <c r="B652" s="127" t="s">
        <v>1269</v>
      </c>
      <c r="C652" s="124">
        <v>43831</v>
      </c>
      <c r="D652" s="124">
        <v>44926</v>
      </c>
      <c r="E652" s="125" t="s">
        <v>1380</v>
      </c>
      <c r="F652" s="125" t="s">
        <v>1381</v>
      </c>
    </row>
    <row r="653" s="115" customFormat="1" ht="20" customHeight="1" spans="1:6">
      <c r="A653" s="125" t="s">
        <v>1125</v>
      </c>
      <c r="B653" s="127" t="s">
        <v>1628</v>
      </c>
      <c r="C653" s="124">
        <v>43831</v>
      </c>
      <c r="D653" s="124">
        <v>44926</v>
      </c>
      <c r="E653" s="125" t="s">
        <v>1380</v>
      </c>
      <c r="F653" s="125" t="s">
        <v>1381</v>
      </c>
    </row>
    <row r="654" s="115" customFormat="1" ht="20" customHeight="1" spans="1:6">
      <c r="A654" s="125" t="s">
        <v>1125</v>
      </c>
      <c r="B654" s="127" t="s">
        <v>1332</v>
      </c>
      <c r="C654" s="124">
        <v>43831</v>
      </c>
      <c r="D654" s="124">
        <v>44926</v>
      </c>
      <c r="E654" s="125" t="s">
        <v>1380</v>
      </c>
      <c r="F654" s="125" t="s">
        <v>1381</v>
      </c>
    </row>
    <row r="655" s="115" customFormat="1" ht="20" customHeight="1" spans="1:6">
      <c r="A655" s="125" t="s">
        <v>1125</v>
      </c>
      <c r="B655" s="127" t="s">
        <v>1629</v>
      </c>
      <c r="C655" s="124">
        <v>43831</v>
      </c>
      <c r="D655" s="124">
        <v>44926</v>
      </c>
      <c r="E655" s="125" t="s">
        <v>1380</v>
      </c>
      <c r="F655" s="125" t="s">
        <v>1381</v>
      </c>
    </row>
    <row r="656" s="115" customFormat="1" ht="20" customHeight="1" spans="1:6">
      <c r="A656" s="125" t="s">
        <v>1125</v>
      </c>
      <c r="B656" s="127" t="s">
        <v>1630</v>
      </c>
      <c r="C656" s="124">
        <v>43831</v>
      </c>
      <c r="D656" s="124">
        <v>44926</v>
      </c>
      <c r="E656" s="125" t="s">
        <v>1380</v>
      </c>
      <c r="F656" s="125" t="s">
        <v>1381</v>
      </c>
    </row>
    <row r="657" s="115" customFormat="1" ht="20" customHeight="1" spans="1:6">
      <c r="A657" s="125" t="s">
        <v>1125</v>
      </c>
      <c r="B657" s="127" t="s">
        <v>1631</v>
      </c>
      <c r="C657" s="124">
        <v>43831</v>
      </c>
      <c r="D657" s="124">
        <v>44926</v>
      </c>
      <c r="E657" s="125" t="s">
        <v>1380</v>
      </c>
      <c r="F657" s="125" t="s">
        <v>1381</v>
      </c>
    </row>
    <row r="658" s="115" customFormat="1" ht="20" customHeight="1" spans="1:6">
      <c r="A658" s="125" t="s">
        <v>1125</v>
      </c>
      <c r="B658" s="125" t="s">
        <v>1632</v>
      </c>
      <c r="C658" s="124">
        <v>43831</v>
      </c>
      <c r="D658" s="124">
        <v>44926</v>
      </c>
      <c r="E658" s="125" t="s">
        <v>1380</v>
      </c>
      <c r="F658" s="125" t="s">
        <v>1381</v>
      </c>
    </row>
    <row r="659" s="115" customFormat="1" ht="20" customHeight="1" spans="1:6">
      <c r="A659" s="125" t="s">
        <v>1125</v>
      </c>
      <c r="B659" s="127" t="s">
        <v>1633</v>
      </c>
      <c r="C659" s="124">
        <v>43831</v>
      </c>
      <c r="D659" s="124">
        <v>44926</v>
      </c>
      <c r="E659" s="125" t="s">
        <v>1380</v>
      </c>
      <c r="F659" s="125" t="s">
        <v>1381</v>
      </c>
    </row>
    <row r="660" s="115" customFormat="1" ht="20" customHeight="1" spans="1:6">
      <c r="A660" s="125" t="s">
        <v>1125</v>
      </c>
      <c r="B660" s="127" t="s">
        <v>1634</v>
      </c>
      <c r="C660" s="124">
        <v>43831</v>
      </c>
      <c r="D660" s="124">
        <v>44926</v>
      </c>
      <c r="E660" s="125" t="s">
        <v>1380</v>
      </c>
      <c r="F660" s="125" t="s">
        <v>1381</v>
      </c>
    </row>
    <row r="661" s="115" customFormat="1" ht="20" customHeight="1" spans="1:6">
      <c r="A661" s="125" t="s">
        <v>1125</v>
      </c>
      <c r="B661" s="127" t="s">
        <v>1635</v>
      </c>
      <c r="C661" s="124">
        <v>43831</v>
      </c>
      <c r="D661" s="124">
        <v>44926</v>
      </c>
      <c r="E661" s="125" t="s">
        <v>1380</v>
      </c>
      <c r="F661" s="125" t="s">
        <v>1381</v>
      </c>
    </row>
    <row r="662" s="115" customFormat="1" ht="20" customHeight="1" spans="1:6">
      <c r="A662" s="125" t="s">
        <v>1125</v>
      </c>
      <c r="B662" s="127" t="s">
        <v>1636</v>
      </c>
      <c r="C662" s="124">
        <v>43831</v>
      </c>
      <c r="D662" s="124">
        <v>44926</v>
      </c>
      <c r="E662" s="125" t="s">
        <v>1380</v>
      </c>
      <c r="F662" s="125" t="s">
        <v>1381</v>
      </c>
    </row>
    <row r="663" s="115" customFormat="1" ht="20" customHeight="1" spans="1:6">
      <c r="A663" s="125" t="s">
        <v>1125</v>
      </c>
      <c r="B663" s="127" t="s">
        <v>1637</v>
      </c>
      <c r="C663" s="124">
        <v>43831</v>
      </c>
      <c r="D663" s="124">
        <v>44926</v>
      </c>
      <c r="E663" s="125" t="s">
        <v>1380</v>
      </c>
      <c r="F663" s="125" t="s">
        <v>1381</v>
      </c>
    </row>
    <row r="664" s="115" customFormat="1" ht="20" customHeight="1" spans="1:6">
      <c r="A664" s="125" t="s">
        <v>1125</v>
      </c>
      <c r="B664" s="127" t="s">
        <v>1638</v>
      </c>
      <c r="C664" s="124">
        <v>43831</v>
      </c>
      <c r="D664" s="124">
        <v>44926</v>
      </c>
      <c r="E664" s="125" t="s">
        <v>1380</v>
      </c>
      <c r="F664" s="125" t="s">
        <v>1381</v>
      </c>
    </row>
    <row r="665" s="115" customFormat="1" ht="20" customHeight="1" spans="1:6">
      <c r="A665" s="125" t="s">
        <v>1125</v>
      </c>
      <c r="B665" s="127" t="s">
        <v>1639</v>
      </c>
      <c r="C665" s="124">
        <v>43831</v>
      </c>
      <c r="D665" s="124">
        <v>44926</v>
      </c>
      <c r="E665" s="125" t="s">
        <v>1380</v>
      </c>
      <c r="F665" s="125" t="s">
        <v>1381</v>
      </c>
    </row>
    <row r="666" s="115" customFormat="1" ht="20" customHeight="1" spans="1:6">
      <c r="A666" s="125" t="s">
        <v>1125</v>
      </c>
      <c r="B666" s="127" t="s">
        <v>1335</v>
      </c>
      <c r="C666" s="124">
        <v>43831</v>
      </c>
      <c r="D666" s="124">
        <v>44926</v>
      </c>
      <c r="E666" s="125" t="s">
        <v>1380</v>
      </c>
      <c r="F666" s="125" t="s">
        <v>1381</v>
      </c>
    </row>
    <row r="667" s="115" customFormat="1" ht="20" customHeight="1" spans="1:6">
      <c r="A667" s="125" t="s">
        <v>1125</v>
      </c>
      <c r="B667" s="127" t="s">
        <v>1640</v>
      </c>
      <c r="C667" s="124">
        <v>43831</v>
      </c>
      <c r="D667" s="124">
        <v>44926</v>
      </c>
      <c r="E667" s="125" t="s">
        <v>1380</v>
      </c>
      <c r="F667" s="125" t="s">
        <v>1381</v>
      </c>
    </row>
    <row r="668" s="115" customFormat="1" ht="20" customHeight="1" spans="1:6">
      <c r="A668" s="125" t="s">
        <v>1125</v>
      </c>
      <c r="B668" s="127" t="s">
        <v>1641</v>
      </c>
      <c r="C668" s="124">
        <v>43831</v>
      </c>
      <c r="D668" s="124">
        <v>44926</v>
      </c>
      <c r="E668" s="125" t="s">
        <v>1380</v>
      </c>
      <c r="F668" s="125" t="s">
        <v>1381</v>
      </c>
    </row>
    <row r="669" s="115" customFormat="1" ht="20" customHeight="1" spans="1:6">
      <c r="A669" s="125" t="s">
        <v>1125</v>
      </c>
      <c r="B669" s="127" t="s">
        <v>1642</v>
      </c>
      <c r="C669" s="124">
        <v>43831</v>
      </c>
      <c r="D669" s="124">
        <v>44926</v>
      </c>
      <c r="E669" s="125" t="s">
        <v>1380</v>
      </c>
      <c r="F669" s="125" t="s">
        <v>1381</v>
      </c>
    </row>
    <row r="670" s="115" customFormat="1" ht="20" customHeight="1" spans="1:6">
      <c r="A670" s="125" t="s">
        <v>1125</v>
      </c>
      <c r="B670" s="127" t="s">
        <v>1643</v>
      </c>
      <c r="C670" s="124">
        <v>43831</v>
      </c>
      <c r="D670" s="124">
        <v>44926</v>
      </c>
      <c r="E670" s="125" t="s">
        <v>1380</v>
      </c>
      <c r="F670" s="125" t="s">
        <v>1381</v>
      </c>
    </row>
    <row r="671" s="115" customFormat="1" ht="20" customHeight="1" spans="1:6">
      <c r="A671" s="125" t="s">
        <v>1125</v>
      </c>
      <c r="B671" s="127" t="s">
        <v>1644</v>
      </c>
      <c r="C671" s="124">
        <v>43831</v>
      </c>
      <c r="D671" s="124">
        <v>44926</v>
      </c>
      <c r="E671" s="125" t="s">
        <v>1380</v>
      </c>
      <c r="F671" s="125" t="s">
        <v>1381</v>
      </c>
    </row>
    <row r="672" s="115" customFormat="1" ht="20" customHeight="1" spans="1:6">
      <c r="A672" s="125" t="s">
        <v>1125</v>
      </c>
      <c r="B672" s="127" t="s">
        <v>1645</v>
      </c>
      <c r="C672" s="124">
        <v>43831</v>
      </c>
      <c r="D672" s="124">
        <v>44926</v>
      </c>
      <c r="E672" s="125" t="s">
        <v>1380</v>
      </c>
      <c r="F672" s="125" t="s">
        <v>1381</v>
      </c>
    </row>
    <row r="673" s="115" customFormat="1" ht="20" customHeight="1" spans="1:6">
      <c r="A673" s="125" t="s">
        <v>1125</v>
      </c>
      <c r="B673" s="127" t="s">
        <v>1646</v>
      </c>
      <c r="C673" s="124">
        <v>43831</v>
      </c>
      <c r="D673" s="124">
        <v>44926</v>
      </c>
      <c r="E673" s="125" t="s">
        <v>1380</v>
      </c>
      <c r="F673" s="125" t="s">
        <v>1381</v>
      </c>
    </row>
    <row r="674" s="115" customFormat="1" ht="20" customHeight="1" spans="1:6">
      <c r="A674" s="125" t="s">
        <v>1125</v>
      </c>
      <c r="B674" s="125" t="s">
        <v>1647</v>
      </c>
      <c r="C674" s="124">
        <v>43831</v>
      </c>
      <c r="D674" s="124">
        <v>44926</v>
      </c>
      <c r="E674" s="125" t="s">
        <v>1648</v>
      </c>
      <c r="F674" s="125" t="s">
        <v>1649</v>
      </c>
    </row>
    <row r="675" s="115" customFormat="1" ht="20" customHeight="1" spans="1:6">
      <c r="A675" s="125" t="s">
        <v>1125</v>
      </c>
      <c r="B675" s="127" t="s">
        <v>1650</v>
      </c>
      <c r="C675" s="124">
        <v>43831</v>
      </c>
      <c r="D675" s="124">
        <v>44926</v>
      </c>
      <c r="E675" s="125" t="s">
        <v>1648</v>
      </c>
      <c r="F675" s="125" t="s">
        <v>1649</v>
      </c>
    </row>
    <row r="676" s="115" customFormat="1" ht="20" customHeight="1" spans="1:6">
      <c r="A676" s="125" t="s">
        <v>1125</v>
      </c>
      <c r="B676" s="127" t="s">
        <v>1651</v>
      </c>
      <c r="C676" s="124">
        <v>43831</v>
      </c>
      <c r="D676" s="124">
        <v>44926</v>
      </c>
      <c r="E676" s="125" t="s">
        <v>1648</v>
      </c>
      <c r="F676" s="125" t="s">
        <v>1649</v>
      </c>
    </row>
    <row r="677" s="115" customFormat="1" ht="20" customHeight="1" spans="1:6">
      <c r="A677" s="125" t="s">
        <v>1125</v>
      </c>
      <c r="B677" s="127" t="s">
        <v>1250</v>
      </c>
      <c r="C677" s="124">
        <v>43831</v>
      </c>
      <c r="D677" s="124">
        <v>44926</v>
      </c>
      <c r="E677" s="125" t="s">
        <v>1648</v>
      </c>
      <c r="F677" s="125" t="s">
        <v>1649</v>
      </c>
    </row>
    <row r="678" s="115" customFormat="1" ht="20" customHeight="1" spans="1:6">
      <c r="A678" s="125" t="s">
        <v>1125</v>
      </c>
      <c r="B678" s="127" t="s">
        <v>1258</v>
      </c>
      <c r="C678" s="124">
        <v>43831</v>
      </c>
      <c r="D678" s="124">
        <v>44926</v>
      </c>
      <c r="E678" s="125" t="s">
        <v>1648</v>
      </c>
      <c r="F678" s="125" t="s">
        <v>1649</v>
      </c>
    </row>
    <row r="679" s="115" customFormat="1" ht="20" customHeight="1" spans="1:6">
      <c r="A679" s="125" t="s">
        <v>1125</v>
      </c>
      <c r="B679" s="127" t="s">
        <v>1288</v>
      </c>
      <c r="C679" s="124">
        <v>43831</v>
      </c>
      <c r="D679" s="124">
        <v>44926</v>
      </c>
      <c r="E679" s="125" t="s">
        <v>1648</v>
      </c>
      <c r="F679" s="125" t="s">
        <v>1649</v>
      </c>
    </row>
    <row r="680" s="115" customFormat="1" ht="20" customHeight="1" spans="1:6">
      <c r="A680" s="125" t="s">
        <v>1125</v>
      </c>
      <c r="B680" s="127" t="s">
        <v>1652</v>
      </c>
      <c r="C680" s="124">
        <v>43831</v>
      </c>
      <c r="D680" s="124">
        <v>44926</v>
      </c>
      <c r="E680" s="125" t="s">
        <v>1648</v>
      </c>
      <c r="F680" s="125" t="s">
        <v>1649</v>
      </c>
    </row>
    <row r="681" s="115" customFormat="1" ht="20" customHeight="1" spans="1:6">
      <c r="A681" s="125" t="s">
        <v>1125</v>
      </c>
      <c r="B681" s="127" t="s">
        <v>1318</v>
      </c>
      <c r="C681" s="124">
        <v>43831</v>
      </c>
      <c r="D681" s="124">
        <v>44926</v>
      </c>
      <c r="E681" s="125" t="s">
        <v>1648</v>
      </c>
      <c r="F681" s="125" t="s">
        <v>1649</v>
      </c>
    </row>
    <row r="682" s="115" customFormat="1" ht="20" customHeight="1" spans="1:6">
      <c r="A682" s="125" t="s">
        <v>1125</v>
      </c>
      <c r="B682" s="127" t="s">
        <v>1653</v>
      </c>
      <c r="C682" s="124">
        <v>43831</v>
      </c>
      <c r="D682" s="124">
        <v>44926</v>
      </c>
      <c r="E682" s="125" t="s">
        <v>1648</v>
      </c>
      <c r="F682" s="125" t="s">
        <v>1649</v>
      </c>
    </row>
    <row r="683" s="115" customFormat="1" ht="20" customHeight="1" spans="1:6">
      <c r="A683" s="125" t="s">
        <v>1125</v>
      </c>
      <c r="B683" s="127" t="s">
        <v>1654</v>
      </c>
      <c r="C683" s="124">
        <v>43831</v>
      </c>
      <c r="D683" s="124">
        <v>44926</v>
      </c>
      <c r="E683" s="125" t="s">
        <v>1648</v>
      </c>
      <c r="F683" s="125" t="s">
        <v>1649</v>
      </c>
    </row>
    <row r="684" s="115" customFormat="1" ht="20" customHeight="1" spans="1:6">
      <c r="A684" s="125" t="s">
        <v>1125</v>
      </c>
      <c r="B684" s="125" t="s">
        <v>1655</v>
      </c>
      <c r="C684" s="124">
        <v>43831</v>
      </c>
      <c r="D684" s="124">
        <v>44926</v>
      </c>
      <c r="E684" s="125" t="s">
        <v>1648</v>
      </c>
      <c r="F684" s="125" t="s">
        <v>1649</v>
      </c>
    </row>
    <row r="685" s="115" customFormat="1" ht="20" customHeight="1" spans="1:6">
      <c r="A685" s="125" t="s">
        <v>1171</v>
      </c>
      <c r="B685" s="125" t="s">
        <v>1182</v>
      </c>
      <c r="C685" s="124">
        <v>43831</v>
      </c>
      <c r="D685" s="124">
        <v>44196</v>
      </c>
      <c r="E685" s="125" t="s">
        <v>1656</v>
      </c>
      <c r="F685" s="125" t="s">
        <v>1657</v>
      </c>
    </row>
    <row r="686" s="115" customFormat="1" ht="20" customHeight="1" spans="1:6">
      <c r="A686" s="125" t="s">
        <v>1171</v>
      </c>
      <c r="B686" s="125" t="s">
        <v>1203</v>
      </c>
      <c r="C686" s="124">
        <v>43831</v>
      </c>
      <c r="D686" s="124">
        <v>44196</v>
      </c>
      <c r="E686" s="125" t="s">
        <v>1656</v>
      </c>
      <c r="F686" s="125" t="s">
        <v>1657</v>
      </c>
    </row>
    <row r="687" s="115" customFormat="1" ht="20" customHeight="1" spans="1:6">
      <c r="A687" s="125" t="s">
        <v>1171</v>
      </c>
      <c r="B687" s="125" t="s">
        <v>1658</v>
      </c>
      <c r="C687" s="124">
        <v>43831</v>
      </c>
      <c r="D687" s="124">
        <v>44196</v>
      </c>
      <c r="E687" s="125" t="s">
        <v>1656</v>
      </c>
      <c r="F687" s="125" t="s">
        <v>1657</v>
      </c>
    </row>
    <row r="688" s="115" customFormat="1" ht="20" customHeight="1" spans="1:6">
      <c r="A688" s="125" t="s">
        <v>1171</v>
      </c>
      <c r="B688" s="125" t="s">
        <v>1176</v>
      </c>
      <c r="C688" s="124">
        <v>43831</v>
      </c>
      <c r="D688" s="124">
        <v>44196</v>
      </c>
      <c r="E688" s="125" t="s">
        <v>1656</v>
      </c>
      <c r="F688" s="125" t="s">
        <v>1657</v>
      </c>
    </row>
    <row r="689" s="115" customFormat="1" ht="20" customHeight="1" spans="1:6">
      <c r="A689" s="125" t="s">
        <v>1171</v>
      </c>
      <c r="B689" s="125" t="s">
        <v>1178</v>
      </c>
      <c r="C689" s="124">
        <v>43831</v>
      </c>
      <c r="D689" s="124">
        <v>44196</v>
      </c>
      <c r="E689" s="125" t="s">
        <v>1656</v>
      </c>
      <c r="F689" s="125" t="s">
        <v>1657</v>
      </c>
    </row>
    <row r="690" s="115" customFormat="1" ht="20" customHeight="1" spans="1:6">
      <c r="A690" s="125" t="s">
        <v>1171</v>
      </c>
      <c r="B690" s="125" t="s">
        <v>1190</v>
      </c>
      <c r="C690" s="124">
        <v>43831</v>
      </c>
      <c r="D690" s="124">
        <v>44196</v>
      </c>
      <c r="E690" s="125" t="s">
        <v>1656</v>
      </c>
      <c r="F690" s="125" t="s">
        <v>1657</v>
      </c>
    </row>
    <row r="691" s="115" customFormat="1" ht="20" customHeight="1" spans="1:6">
      <c r="A691" s="125" t="s">
        <v>1171</v>
      </c>
      <c r="B691" s="125" t="s">
        <v>1185</v>
      </c>
      <c r="C691" s="124">
        <v>43831</v>
      </c>
      <c r="D691" s="124">
        <v>44196</v>
      </c>
      <c r="E691" s="125" t="s">
        <v>1656</v>
      </c>
      <c r="F691" s="125" t="s">
        <v>1657</v>
      </c>
    </row>
    <row r="692" s="115" customFormat="1" ht="20" customHeight="1" spans="1:6">
      <c r="A692" s="125" t="s">
        <v>1171</v>
      </c>
      <c r="B692" s="125" t="s">
        <v>1659</v>
      </c>
      <c r="C692" s="124">
        <v>43831</v>
      </c>
      <c r="D692" s="124">
        <v>44196</v>
      </c>
      <c r="E692" s="125" t="s">
        <v>1656</v>
      </c>
      <c r="F692" s="125" t="s">
        <v>1657</v>
      </c>
    </row>
    <row r="693" s="115" customFormat="1" ht="20" customHeight="1" spans="1:6">
      <c r="A693" s="125" t="s">
        <v>1171</v>
      </c>
      <c r="B693" s="125" t="s">
        <v>1181</v>
      </c>
      <c r="C693" s="124">
        <v>43831</v>
      </c>
      <c r="D693" s="124">
        <v>44196</v>
      </c>
      <c r="E693" s="125" t="s">
        <v>1656</v>
      </c>
      <c r="F693" s="125" t="s">
        <v>1657</v>
      </c>
    </row>
    <row r="694" s="115" customFormat="1" ht="20" customHeight="1" spans="1:6">
      <c r="A694" s="125" t="s">
        <v>1171</v>
      </c>
      <c r="B694" s="125" t="s">
        <v>1202</v>
      </c>
      <c r="C694" s="124">
        <v>43831</v>
      </c>
      <c r="D694" s="124">
        <v>44196</v>
      </c>
      <c r="E694" s="125" t="s">
        <v>1656</v>
      </c>
      <c r="F694" s="125" t="s">
        <v>1657</v>
      </c>
    </row>
    <row r="695" s="115" customFormat="1" ht="20" customHeight="1" spans="1:6">
      <c r="A695" s="125" t="s">
        <v>1171</v>
      </c>
      <c r="B695" s="125" t="s">
        <v>1201</v>
      </c>
      <c r="C695" s="124">
        <v>43831</v>
      </c>
      <c r="D695" s="124">
        <v>44196</v>
      </c>
      <c r="E695" s="125" t="s">
        <v>1656</v>
      </c>
      <c r="F695" s="125" t="s">
        <v>1657</v>
      </c>
    </row>
    <row r="696" s="115" customFormat="1" ht="20" customHeight="1" spans="1:6">
      <c r="A696" s="125" t="s">
        <v>1171</v>
      </c>
      <c r="B696" s="125" t="s">
        <v>1204</v>
      </c>
      <c r="C696" s="124">
        <v>43831</v>
      </c>
      <c r="D696" s="124">
        <v>44196</v>
      </c>
      <c r="E696" s="125" t="s">
        <v>1656</v>
      </c>
      <c r="F696" s="125" t="s">
        <v>1657</v>
      </c>
    </row>
    <row r="697" s="115" customFormat="1" ht="20" customHeight="1" spans="1:6">
      <c r="A697" s="125" t="s">
        <v>1171</v>
      </c>
      <c r="B697" s="125" t="s">
        <v>1660</v>
      </c>
      <c r="C697" s="124">
        <v>43831</v>
      </c>
      <c r="D697" s="124">
        <v>44196</v>
      </c>
      <c r="E697" s="125" t="s">
        <v>1656</v>
      </c>
      <c r="F697" s="125" t="s">
        <v>1657</v>
      </c>
    </row>
    <row r="698" s="115" customFormat="1" ht="20" customHeight="1" spans="1:6">
      <c r="A698" s="125" t="s">
        <v>1171</v>
      </c>
      <c r="B698" s="125" t="s">
        <v>1661</v>
      </c>
      <c r="C698" s="124">
        <v>43831</v>
      </c>
      <c r="D698" s="124">
        <v>44196</v>
      </c>
      <c r="E698" s="125" t="s">
        <v>1656</v>
      </c>
      <c r="F698" s="125" t="s">
        <v>1657</v>
      </c>
    </row>
    <row r="699" s="115" customFormat="1" ht="20" customHeight="1" spans="1:6">
      <c r="A699" s="125" t="s">
        <v>1171</v>
      </c>
      <c r="B699" s="125" t="s">
        <v>1222</v>
      </c>
      <c r="C699" s="124">
        <v>43831</v>
      </c>
      <c r="D699" s="124">
        <v>44196</v>
      </c>
      <c r="E699" s="125" t="s">
        <v>1656</v>
      </c>
      <c r="F699" s="125" t="s">
        <v>1657</v>
      </c>
    </row>
    <row r="700" s="115" customFormat="1" ht="20" customHeight="1" spans="1:6">
      <c r="A700" s="125" t="s">
        <v>1171</v>
      </c>
      <c r="B700" s="125" t="s">
        <v>1662</v>
      </c>
      <c r="C700" s="124">
        <v>43831</v>
      </c>
      <c r="D700" s="124">
        <v>44196</v>
      </c>
      <c r="E700" s="125" t="s">
        <v>1656</v>
      </c>
      <c r="F700" s="125" t="s">
        <v>1657</v>
      </c>
    </row>
    <row r="701" s="115" customFormat="1" ht="20" customHeight="1" spans="1:6">
      <c r="A701" s="125" t="s">
        <v>1171</v>
      </c>
      <c r="B701" s="125" t="s">
        <v>1198</v>
      </c>
      <c r="C701" s="124">
        <v>43831</v>
      </c>
      <c r="D701" s="124">
        <v>44196</v>
      </c>
      <c r="E701" s="125" t="s">
        <v>1656</v>
      </c>
      <c r="F701" s="125" t="s">
        <v>1657</v>
      </c>
    </row>
    <row r="702" s="115" customFormat="1" ht="20" customHeight="1" spans="1:6">
      <c r="A702" s="125" t="s">
        <v>1171</v>
      </c>
      <c r="B702" s="125" t="s">
        <v>1216</v>
      </c>
      <c r="C702" s="124">
        <v>43831</v>
      </c>
      <c r="D702" s="124">
        <v>44196</v>
      </c>
      <c r="E702" s="125" t="s">
        <v>1656</v>
      </c>
      <c r="F702" s="125" t="s">
        <v>1657</v>
      </c>
    </row>
    <row r="703" s="115" customFormat="1" ht="20" customHeight="1" spans="1:6">
      <c r="A703" s="125" t="s">
        <v>1171</v>
      </c>
      <c r="B703" s="125" t="s">
        <v>1663</v>
      </c>
      <c r="C703" s="124">
        <v>43831</v>
      </c>
      <c r="D703" s="124">
        <v>44196</v>
      </c>
      <c r="E703" s="125" t="s">
        <v>1656</v>
      </c>
      <c r="F703" s="125" t="s">
        <v>1657</v>
      </c>
    </row>
    <row r="704" s="115" customFormat="1" ht="20" customHeight="1" spans="1:6">
      <c r="A704" s="125" t="s">
        <v>1171</v>
      </c>
      <c r="B704" s="125" t="s">
        <v>1214</v>
      </c>
      <c r="C704" s="124">
        <v>43831</v>
      </c>
      <c r="D704" s="124">
        <v>44196</v>
      </c>
      <c r="E704" s="125" t="s">
        <v>1656</v>
      </c>
      <c r="F704" s="125" t="s">
        <v>1657</v>
      </c>
    </row>
    <row r="705" s="115" customFormat="1" ht="20" customHeight="1" spans="1:6">
      <c r="A705" s="125" t="s">
        <v>1171</v>
      </c>
      <c r="B705" s="125" t="s">
        <v>1664</v>
      </c>
      <c r="C705" s="124">
        <v>43831</v>
      </c>
      <c r="D705" s="124">
        <v>44196</v>
      </c>
      <c r="E705" s="125" t="s">
        <v>1656</v>
      </c>
      <c r="F705" s="125" t="s">
        <v>1657</v>
      </c>
    </row>
    <row r="706" s="115" customFormat="1" ht="20" customHeight="1" spans="1:6">
      <c r="A706" s="125" t="s">
        <v>1171</v>
      </c>
      <c r="B706" s="125" t="s">
        <v>1665</v>
      </c>
      <c r="C706" s="124">
        <v>43831</v>
      </c>
      <c r="D706" s="124">
        <v>44196</v>
      </c>
      <c r="E706" s="125" t="s">
        <v>1656</v>
      </c>
      <c r="F706" s="125" t="s">
        <v>1657</v>
      </c>
    </row>
    <row r="707" s="115" customFormat="1" ht="20" customHeight="1" spans="1:6">
      <c r="A707" s="125" t="s">
        <v>1171</v>
      </c>
      <c r="B707" s="125" t="s">
        <v>1666</v>
      </c>
      <c r="C707" s="124">
        <v>43831</v>
      </c>
      <c r="D707" s="124">
        <v>44196</v>
      </c>
      <c r="E707" s="125" t="s">
        <v>1656</v>
      </c>
      <c r="F707" s="125" t="s">
        <v>1657</v>
      </c>
    </row>
    <row r="708" s="115" customFormat="1" ht="20" customHeight="1" spans="1:6">
      <c r="A708" s="125" t="s">
        <v>1171</v>
      </c>
      <c r="B708" s="125" t="s">
        <v>1221</v>
      </c>
      <c r="C708" s="124">
        <v>43831</v>
      </c>
      <c r="D708" s="124">
        <v>44196</v>
      </c>
      <c r="E708" s="125" t="s">
        <v>1656</v>
      </c>
      <c r="F708" s="125" t="s">
        <v>1657</v>
      </c>
    </row>
    <row r="709" s="115" customFormat="1" ht="20" customHeight="1" spans="1:6">
      <c r="A709" s="125" t="s">
        <v>1171</v>
      </c>
      <c r="B709" s="125" t="s">
        <v>1667</v>
      </c>
      <c r="C709" s="124">
        <v>43831</v>
      </c>
      <c r="D709" s="124">
        <v>44196</v>
      </c>
      <c r="E709" s="125" t="s">
        <v>1656</v>
      </c>
      <c r="F709" s="125" t="s">
        <v>1657</v>
      </c>
    </row>
    <row r="710" s="115" customFormat="1" ht="20" customHeight="1" spans="1:6">
      <c r="A710" s="125" t="s">
        <v>1171</v>
      </c>
      <c r="B710" s="125" t="s">
        <v>1225</v>
      </c>
      <c r="C710" s="124">
        <v>43831</v>
      </c>
      <c r="D710" s="124">
        <v>44196</v>
      </c>
      <c r="E710" s="125" t="s">
        <v>1656</v>
      </c>
      <c r="F710" s="125" t="s">
        <v>1657</v>
      </c>
    </row>
    <row r="711" s="115" customFormat="1" ht="20" customHeight="1" spans="1:6">
      <c r="A711" s="125" t="s">
        <v>1171</v>
      </c>
      <c r="B711" s="125" t="s">
        <v>1668</v>
      </c>
      <c r="C711" s="124">
        <v>43831</v>
      </c>
      <c r="D711" s="124">
        <v>44196</v>
      </c>
      <c r="E711" s="125" t="s">
        <v>1656</v>
      </c>
      <c r="F711" s="125" t="s">
        <v>1657</v>
      </c>
    </row>
    <row r="712" s="115" customFormat="1" ht="20" customHeight="1" spans="1:6">
      <c r="A712" s="125" t="s">
        <v>1171</v>
      </c>
      <c r="B712" s="125" t="s">
        <v>1207</v>
      </c>
      <c r="C712" s="124">
        <v>43831</v>
      </c>
      <c r="D712" s="124">
        <v>44196</v>
      </c>
      <c r="E712" s="125" t="s">
        <v>1656</v>
      </c>
      <c r="F712" s="125" t="s">
        <v>1657</v>
      </c>
    </row>
    <row r="713" s="115" customFormat="1" ht="20" customHeight="1" spans="1:6">
      <c r="A713" s="125" t="s">
        <v>1171</v>
      </c>
      <c r="B713" s="125" t="s">
        <v>1669</v>
      </c>
      <c r="C713" s="124">
        <v>43831</v>
      </c>
      <c r="D713" s="124">
        <v>44196</v>
      </c>
      <c r="E713" s="125" t="s">
        <v>1656</v>
      </c>
      <c r="F713" s="125" t="s">
        <v>1657</v>
      </c>
    </row>
    <row r="714" s="115" customFormat="1" ht="20" customHeight="1" spans="1:6">
      <c r="A714" s="125" t="s">
        <v>1171</v>
      </c>
      <c r="B714" s="125" t="s">
        <v>1172</v>
      </c>
      <c r="C714" s="124">
        <v>43831</v>
      </c>
      <c r="D714" s="124">
        <v>44196</v>
      </c>
      <c r="E714" s="125" t="s">
        <v>1656</v>
      </c>
      <c r="F714" s="125" t="s">
        <v>1657</v>
      </c>
    </row>
    <row r="715" s="115" customFormat="1" ht="20" customHeight="1" spans="1:6">
      <c r="A715" s="125" t="s">
        <v>1171</v>
      </c>
      <c r="B715" s="125" t="s">
        <v>1670</v>
      </c>
      <c r="C715" s="124">
        <v>43831</v>
      </c>
      <c r="D715" s="124">
        <v>44196</v>
      </c>
      <c r="E715" s="125" t="s">
        <v>1656</v>
      </c>
      <c r="F715" s="125" t="s">
        <v>1657</v>
      </c>
    </row>
    <row r="716" s="115" customFormat="1" ht="20" customHeight="1" spans="1:6">
      <c r="A716" s="125" t="s">
        <v>1171</v>
      </c>
      <c r="B716" s="125" t="s">
        <v>1191</v>
      </c>
      <c r="C716" s="124">
        <v>43831</v>
      </c>
      <c r="D716" s="124">
        <v>44196</v>
      </c>
      <c r="E716" s="125" t="s">
        <v>1656</v>
      </c>
      <c r="F716" s="125" t="s">
        <v>1657</v>
      </c>
    </row>
    <row r="717" s="115" customFormat="1" ht="20" customHeight="1" spans="1:6">
      <c r="A717" s="125" t="s">
        <v>1171</v>
      </c>
      <c r="B717" s="125" t="s">
        <v>1671</v>
      </c>
      <c r="C717" s="124">
        <v>43831</v>
      </c>
      <c r="D717" s="124">
        <v>44196</v>
      </c>
      <c r="E717" s="125" t="s">
        <v>1656</v>
      </c>
      <c r="F717" s="125" t="s">
        <v>1657</v>
      </c>
    </row>
  </sheetData>
  <sheetProtection formatCells="0" insertHyperlinks="0" autoFilter="0"/>
  <autoFilter ref="A2:F717">
    <extLst/>
  </autoFilter>
  <mergeCells count="1">
    <mergeCell ref="A1:F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D5"/>
  <sheetViews>
    <sheetView workbookViewId="0">
      <selection activeCell="A1" sqref="A1"/>
    </sheetView>
  </sheetViews>
  <sheetFormatPr defaultColWidth="9" defaultRowHeight="13.2" outlineLevelRow="4" outlineLevelCol="3"/>
  <cols>
    <col min="1" max="1" width="39.1296296296296" style="109" customWidth="1"/>
    <col min="2" max="2" width="9" style="109" customWidth="1"/>
    <col min="3" max="3" width="42.712962962963" style="109" customWidth="1"/>
    <col min="4" max="16384" width="9" style="109" customWidth="1"/>
  </cols>
  <sheetData>
    <row r="1" spans="1:4">
      <c r="A1" s="113" t="e">
        <f>#REF!</f>
        <v>#REF!</v>
      </c>
      <c r="C1" s="114" t="e">
        <f t="array" ref="C1">INDEX($A:$A,SMALL(IF(COUNTIF(#REF!,$A$1:$A$5)=0,ROW($A$1:$A$5),2^16),ROW(A1)))&amp;""</f>
        <v>#REF!</v>
      </c>
      <c r="D1" s="109">
        <f>2^20-COUNTBLANK($C:$C)</f>
        <v>5</v>
      </c>
    </row>
    <row r="2" spans="1:3">
      <c r="A2" s="113" t="e">
        <f>#REF!</f>
        <v>#REF!</v>
      </c>
      <c r="C2" s="114" t="e">
        <f t="array" ref="C2">INDEX($A:$A,SMALL(IF(COUNTIF(#REF!,$A$1:$A$5)=0,ROW($A$1:$A$5),2^16),ROW(A2)))&amp;""</f>
        <v>#REF!</v>
      </c>
    </row>
    <row r="3" spans="1:3">
      <c r="A3" s="113" t="e">
        <f>#REF!</f>
        <v>#REF!</v>
      </c>
      <c r="C3" s="114" t="e">
        <f t="array" ref="C3">INDEX($A:$A,SMALL(IF(COUNTIF(#REF!,$A$1:$A$5)=0,ROW($A$1:$A$5),2^16),ROW(A3)))&amp;""</f>
        <v>#REF!</v>
      </c>
    </row>
    <row r="4" spans="1:3">
      <c r="A4" s="113" t="e">
        <f>#REF!</f>
        <v>#REF!</v>
      </c>
      <c r="C4" s="114" t="e">
        <f t="array" ref="C4">INDEX($A:$A,SMALL(IF(COUNTIF(#REF!,$A$1:$A$5)=0,ROW($A$1:$A$5),2^16),ROW(A4)))&amp;""</f>
        <v>#REF!</v>
      </c>
    </row>
    <row r="5" spans="1:3">
      <c r="A5" s="113" t="e">
        <f>#REF!</f>
        <v>#REF!</v>
      </c>
      <c r="C5" s="114" t="e">
        <f t="array" ref="C5">INDEX($A:$A,SMALL(IF(COUNTIF(#REF!,$A$1:$A$5)=0,ROW($A$1:$A$5),2^16),ROW(A5)))&amp;""</f>
        <v>#REF!</v>
      </c>
    </row>
  </sheetData>
  <sheetProtection formatCells="0" insertHyperlinks="0" autoFilter="0"/>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D323"/>
  <sheetViews>
    <sheetView workbookViewId="0">
      <selection activeCell="A1" sqref="A1"/>
    </sheetView>
  </sheetViews>
  <sheetFormatPr defaultColWidth="9" defaultRowHeight="13.2" outlineLevelCol="3"/>
  <cols>
    <col min="1" max="1" width="17.4166666666667" style="109" customWidth="1"/>
    <col min="2" max="2" width="20.1296296296296" style="109" customWidth="1"/>
    <col min="3" max="5" width="8.71296296296296" style="109" customWidth="1"/>
    <col min="6" max="6" width="27.712962962963" style="109" customWidth="1"/>
    <col min="7" max="16384" width="6.71296296296296" style="109" customWidth="1"/>
  </cols>
  <sheetData>
    <row r="1" spans="1:4">
      <c r="A1" s="110"/>
      <c r="B1" s="111" t="s">
        <v>1672</v>
      </c>
      <c r="C1" s="111" t="s">
        <v>1673</v>
      </c>
      <c r="D1" s="111" t="s">
        <v>1674</v>
      </c>
    </row>
    <row r="2" spans="2:4">
      <c r="B2" s="109" t="s">
        <v>1675</v>
      </c>
      <c r="C2" s="109">
        <f t="shared" ref="C2:C9" si="0">MATCH(B2,$A:$A,0)</f>
        <v>13</v>
      </c>
      <c r="D2" s="109">
        <f t="shared" ref="D2:D9" si="1">COUNTIF($A:$A,B2)</f>
        <v>8</v>
      </c>
    </row>
    <row r="3" spans="2:4">
      <c r="B3" s="109" t="s">
        <v>1676</v>
      </c>
      <c r="C3" s="109">
        <f t="shared" si="0"/>
        <v>21</v>
      </c>
      <c r="D3" s="109">
        <f t="shared" si="1"/>
        <v>7</v>
      </c>
    </row>
    <row r="4" spans="2:4">
      <c r="B4" s="109" t="s">
        <v>1677</v>
      </c>
      <c r="C4" s="109">
        <f t="shared" si="0"/>
        <v>28</v>
      </c>
      <c r="D4" s="109">
        <f t="shared" si="1"/>
        <v>2</v>
      </c>
    </row>
    <row r="5" spans="2:4">
      <c r="B5" s="109" t="s">
        <v>1678</v>
      </c>
      <c r="C5" s="109">
        <f t="shared" si="0"/>
        <v>30</v>
      </c>
      <c r="D5" s="109">
        <f t="shared" si="1"/>
        <v>6</v>
      </c>
    </row>
    <row r="6" spans="2:4">
      <c r="B6" s="109" t="s">
        <v>1679</v>
      </c>
      <c r="C6" s="109">
        <f t="shared" si="0"/>
        <v>36</v>
      </c>
      <c r="D6" s="109">
        <f t="shared" si="1"/>
        <v>8</v>
      </c>
    </row>
    <row r="7" spans="2:4">
      <c r="B7" s="109" t="s">
        <v>1680</v>
      </c>
      <c r="C7" s="109">
        <f t="shared" si="0"/>
        <v>44</v>
      </c>
      <c r="D7" s="109">
        <f t="shared" si="1"/>
        <v>4</v>
      </c>
    </row>
    <row r="8" spans="2:4">
      <c r="B8" s="109" t="s">
        <v>1681</v>
      </c>
      <c r="C8" s="109">
        <f t="shared" si="0"/>
        <v>48</v>
      </c>
      <c r="D8" s="109">
        <f t="shared" si="1"/>
        <v>8</v>
      </c>
    </row>
    <row r="9" spans="2:4">
      <c r="B9" s="109" t="s">
        <v>1682</v>
      </c>
      <c r="C9" s="109">
        <f t="shared" si="0"/>
        <v>56</v>
      </c>
      <c r="D9" s="109">
        <f t="shared" si="1"/>
        <v>9</v>
      </c>
    </row>
    <row r="12" spans="1:4">
      <c r="A12" s="110"/>
      <c r="B12" s="111" t="s">
        <v>1683</v>
      </c>
      <c r="C12" s="111" t="s">
        <v>1673</v>
      </c>
      <c r="D12" s="110" t="s">
        <v>1674</v>
      </c>
    </row>
    <row r="13" spans="1:4">
      <c r="A13" s="112" t="s">
        <v>1675</v>
      </c>
      <c r="B13" s="109" t="s">
        <v>1684</v>
      </c>
      <c r="C13" s="109">
        <f t="shared" ref="C13:C44" si="2">MATCH(B13,$A:$A,0)</f>
        <v>67</v>
      </c>
      <c r="D13" s="109">
        <f t="shared" ref="D13:D44" si="3">COUNTIF($A:$A,B13)</f>
        <v>12</v>
      </c>
    </row>
    <row r="14" spans="1:4">
      <c r="A14" s="112" t="s">
        <v>1675</v>
      </c>
      <c r="B14" s="109" t="s">
        <v>1685</v>
      </c>
      <c r="C14" s="109">
        <f t="shared" si="2"/>
        <v>79</v>
      </c>
      <c r="D14" s="109">
        <f t="shared" si="3"/>
        <v>6</v>
      </c>
    </row>
    <row r="15" spans="1:4">
      <c r="A15" s="112" t="s">
        <v>1675</v>
      </c>
      <c r="B15" s="109" t="s">
        <v>1686</v>
      </c>
      <c r="C15" s="109">
        <f t="shared" si="2"/>
        <v>85</v>
      </c>
      <c r="D15" s="109">
        <f t="shared" si="3"/>
        <v>4</v>
      </c>
    </row>
    <row r="16" spans="1:4">
      <c r="A16" s="112" t="s">
        <v>1675</v>
      </c>
      <c r="B16" s="109" t="s">
        <v>1687</v>
      </c>
      <c r="C16" s="109">
        <f t="shared" si="2"/>
        <v>89</v>
      </c>
      <c r="D16" s="109">
        <f t="shared" si="3"/>
        <v>10</v>
      </c>
    </row>
    <row r="17" spans="1:4">
      <c r="A17" s="112" t="s">
        <v>1675</v>
      </c>
      <c r="B17" s="109" t="s">
        <v>1688</v>
      </c>
      <c r="C17" s="109">
        <f t="shared" si="2"/>
        <v>99</v>
      </c>
      <c r="D17" s="109">
        <f t="shared" si="3"/>
        <v>9</v>
      </c>
    </row>
    <row r="18" spans="1:4">
      <c r="A18" s="112" t="s">
        <v>1675</v>
      </c>
      <c r="B18" s="109" t="s">
        <v>1689</v>
      </c>
      <c r="C18" s="109">
        <f t="shared" si="2"/>
        <v>108</v>
      </c>
      <c r="D18" s="109">
        <f t="shared" si="3"/>
        <v>7</v>
      </c>
    </row>
    <row r="19" spans="1:4">
      <c r="A19" s="112" t="s">
        <v>1675</v>
      </c>
      <c r="B19" s="109" t="s">
        <v>1690</v>
      </c>
      <c r="C19" s="109">
        <f t="shared" si="2"/>
        <v>115</v>
      </c>
      <c r="D19" s="109">
        <f t="shared" si="3"/>
        <v>8</v>
      </c>
    </row>
    <row r="20" spans="1:4">
      <c r="A20" s="112" t="s">
        <v>1675</v>
      </c>
      <c r="B20" s="109" t="s">
        <v>1691</v>
      </c>
      <c r="C20" s="109">
        <f t="shared" si="2"/>
        <v>123</v>
      </c>
      <c r="D20" s="109">
        <f t="shared" si="3"/>
        <v>6</v>
      </c>
    </row>
    <row r="21" spans="1:4">
      <c r="A21" s="112" t="s">
        <v>1676</v>
      </c>
      <c r="B21" s="109" t="s">
        <v>1692</v>
      </c>
      <c r="C21" s="109">
        <f t="shared" si="2"/>
        <v>129</v>
      </c>
      <c r="D21" s="109">
        <f t="shared" si="3"/>
        <v>6</v>
      </c>
    </row>
    <row r="22" spans="1:4">
      <c r="A22" s="112" t="s">
        <v>1676</v>
      </c>
      <c r="B22" s="109" t="s">
        <v>1693</v>
      </c>
      <c r="C22" s="109">
        <f t="shared" si="2"/>
        <v>135</v>
      </c>
      <c r="D22" s="109">
        <f t="shared" si="3"/>
        <v>4</v>
      </c>
    </row>
    <row r="23" spans="1:4">
      <c r="A23" s="112" t="s">
        <v>1676</v>
      </c>
      <c r="B23" s="109" t="s">
        <v>1694</v>
      </c>
      <c r="C23" s="109">
        <f t="shared" si="2"/>
        <v>139</v>
      </c>
      <c r="D23" s="109">
        <f t="shared" si="3"/>
        <v>5</v>
      </c>
    </row>
    <row r="24" spans="1:4">
      <c r="A24" s="112" t="s">
        <v>1676</v>
      </c>
      <c r="B24" s="109" t="s">
        <v>1695</v>
      </c>
      <c r="C24" s="109">
        <f t="shared" si="2"/>
        <v>144</v>
      </c>
      <c r="D24" s="109">
        <f t="shared" si="3"/>
        <v>4</v>
      </c>
    </row>
    <row r="25" spans="1:4">
      <c r="A25" s="112" t="s">
        <v>1676</v>
      </c>
      <c r="B25" s="109" t="s">
        <v>1696</v>
      </c>
      <c r="C25" s="109">
        <f t="shared" si="2"/>
        <v>148</v>
      </c>
      <c r="D25" s="109">
        <f t="shared" si="3"/>
        <v>6</v>
      </c>
    </row>
    <row r="26" spans="1:4">
      <c r="A26" s="112" t="s">
        <v>1676</v>
      </c>
      <c r="B26" s="109" t="s">
        <v>1697</v>
      </c>
      <c r="C26" s="109">
        <f t="shared" si="2"/>
        <v>154</v>
      </c>
      <c r="D26" s="109">
        <f t="shared" si="3"/>
        <v>6</v>
      </c>
    </row>
    <row r="27" spans="1:4">
      <c r="A27" s="112" t="s">
        <v>1676</v>
      </c>
      <c r="B27" s="109" t="s">
        <v>1698</v>
      </c>
      <c r="C27" s="109">
        <f t="shared" si="2"/>
        <v>160</v>
      </c>
      <c r="D27" s="109">
        <f t="shared" si="3"/>
        <v>5</v>
      </c>
    </row>
    <row r="28" spans="1:4">
      <c r="A28" s="112" t="s">
        <v>1677</v>
      </c>
      <c r="B28" s="109" t="s">
        <v>1699</v>
      </c>
      <c r="C28" s="109">
        <f t="shared" si="2"/>
        <v>165</v>
      </c>
      <c r="D28" s="109">
        <f t="shared" si="3"/>
        <v>6</v>
      </c>
    </row>
    <row r="29" spans="1:4">
      <c r="A29" s="112" t="s">
        <v>1677</v>
      </c>
      <c r="B29" s="109" t="s">
        <v>1700</v>
      </c>
      <c r="C29" s="109">
        <f t="shared" si="2"/>
        <v>171</v>
      </c>
      <c r="D29" s="109">
        <f t="shared" si="3"/>
        <v>8</v>
      </c>
    </row>
    <row r="30" spans="1:4">
      <c r="A30" s="109" t="s">
        <v>1678</v>
      </c>
      <c r="B30" s="109" t="s">
        <v>1701</v>
      </c>
      <c r="C30" s="109">
        <f t="shared" si="2"/>
        <v>179</v>
      </c>
      <c r="D30" s="109">
        <f t="shared" si="3"/>
        <v>8</v>
      </c>
    </row>
    <row r="31" spans="1:4">
      <c r="A31" s="109" t="s">
        <v>1678</v>
      </c>
      <c r="B31" s="109" t="s">
        <v>1702</v>
      </c>
      <c r="C31" s="109">
        <f t="shared" si="2"/>
        <v>187</v>
      </c>
      <c r="D31" s="109">
        <f t="shared" si="3"/>
        <v>5</v>
      </c>
    </row>
    <row r="32" spans="1:4">
      <c r="A32" s="109" t="s">
        <v>1678</v>
      </c>
      <c r="B32" s="109" t="s">
        <v>1703</v>
      </c>
      <c r="C32" s="109">
        <f t="shared" si="2"/>
        <v>192</v>
      </c>
      <c r="D32" s="109">
        <f t="shared" si="3"/>
        <v>6</v>
      </c>
    </row>
    <row r="33" spans="1:4">
      <c r="A33" s="109" t="s">
        <v>1678</v>
      </c>
      <c r="B33" s="109" t="s">
        <v>1704</v>
      </c>
      <c r="C33" s="109">
        <f t="shared" si="2"/>
        <v>198</v>
      </c>
      <c r="D33" s="109">
        <f t="shared" si="3"/>
        <v>8</v>
      </c>
    </row>
    <row r="34" spans="1:4">
      <c r="A34" s="109" t="s">
        <v>1678</v>
      </c>
      <c r="B34" s="109" t="s">
        <v>1705</v>
      </c>
      <c r="C34" s="109">
        <f t="shared" si="2"/>
        <v>206</v>
      </c>
      <c r="D34" s="109">
        <f t="shared" si="3"/>
        <v>4</v>
      </c>
    </row>
    <row r="35" spans="1:4">
      <c r="A35" s="109" t="s">
        <v>1678</v>
      </c>
      <c r="B35" s="109" t="s">
        <v>1706</v>
      </c>
      <c r="C35" s="109">
        <f t="shared" si="2"/>
        <v>210</v>
      </c>
      <c r="D35" s="109">
        <f t="shared" si="3"/>
        <v>5</v>
      </c>
    </row>
    <row r="36" spans="1:4">
      <c r="A36" s="109" t="s">
        <v>1679</v>
      </c>
      <c r="B36" s="109" t="s">
        <v>1707</v>
      </c>
      <c r="C36" s="109">
        <f t="shared" si="2"/>
        <v>215</v>
      </c>
      <c r="D36" s="109">
        <f t="shared" si="3"/>
        <v>2</v>
      </c>
    </row>
    <row r="37" spans="1:4">
      <c r="A37" s="109" t="s">
        <v>1679</v>
      </c>
      <c r="B37" s="109" t="s">
        <v>1708</v>
      </c>
      <c r="C37" s="109">
        <f t="shared" si="2"/>
        <v>217</v>
      </c>
      <c r="D37" s="109">
        <f t="shared" si="3"/>
        <v>2</v>
      </c>
    </row>
    <row r="38" spans="1:4">
      <c r="A38" s="109" t="s">
        <v>1679</v>
      </c>
      <c r="B38" s="112" t="s">
        <v>1709</v>
      </c>
      <c r="C38" s="109">
        <f t="shared" si="2"/>
        <v>219</v>
      </c>
      <c r="D38" s="109">
        <f t="shared" si="3"/>
        <v>3</v>
      </c>
    </row>
    <row r="39" spans="1:4">
      <c r="A39" s="109" t="s">
        <v>1679</v>
      </c>
      <c r="B39" s="109" t="s">
        <v>1710</v>
      </c>
      <c r="C39" s="109">
        <f t="shared" si="2"/>
        <v>222</v>
      </c>
      <c r="D39" s="109">
        <f t="shared" si="3"/>
        <v>1</v>
      </c>
    </row>
    <row r="40" spans="1:4">
      <c r="A40" s="109" t="s">
        <v>1679</v>
      </c>
      <c r="B40" s="109" t="s">
        <v>1711</v>
      </c>
      <c r="C40" s="109">
        <f t="shared" si="2"/>
        <v>223</v>
      </c>
      <c r="D40" s="109">
        <f t="shared" si="3"/>
        <v>1</v>
      </c>
    </row>
    <row r="41" spans="1:4">
      <c r="A41" s="109" t="s">
        <v>1679</v>
      </c>
      <c r="B41" s="109" t="s">
        <v>1712</v>
      </c>
      <c r="C41" s="109">
        <f t="shared" si="2"/>
        <v>224</v>
      </c>
      <c r="D41" s="109">
        <f t="shared" si="3"/>
        <v>2</v>
      </c>
    </row>
    <row r="42" spans="1:4">
      <c r="A42" s="109" t="s">
        <v>1679</v>
      </c>
      <c r="B42" s="109" t="s">
        <v>1713</v>
      </c>
      <c r="C42" s="109">
        <f t="shared" si="2"/>
        <v>226</v>
      </c>
      <c r="D42" s="109">
        <f t="shared" si="3"/>
        <v>4</v>
      </c>
    </row>
    <row r="43" spans="1:4">
      <c r="A43" s="109" t="s">
        <v>1679</v>
      </c>
      <c r="B43" s="109" t="s">
        <v>1714</v>
      </c>
      <c r="C43" s="109">
        <f t="shared" si="2"/>
        <v>230</v>
      </c>
      <c r="D43" s="109">
        <f t="shared" si="3"/>
        <v>4</v>
      </c>
    </row>
    <row r="44" spans="1:4">
      <c r="A44" s="109" t="s">
        <v>1680</v>
      </c>
      <c r="B44" s="109" t="s">
        <v>1715</v>
      </c>
      <c r="C44" s="109">
        <f t="shared" si="2"/>
        <v>234</v>
      </c>
      <c r="D44" s="109">
        <f t="shared" si="3"/>
        <v>4</v>
      </c>
    </row>
    <row r="45" spans="1:4">
      <c r="A45" s="109" t="s">
        <v>1680</v>
      </c>
      <c r="B45" s="109" t="s">
        <v>1716</v>
      </c>
      <c r="C45" s="109">
        <f t="shared" ref="C45:C64" si="4">MATCH(B45,$A:$A,0)</f>
        <v>238</v>
      </c>
      <c r="D45" s="109">
        <f t="shared" ref="D45:D64" si="5">COUNTIF($A:$A,B45)</f>
        <v>2</v>
      </c>
    </row>
    <row r="46" spans="1:4">
      <c r="A46" s="109" t="s">
        <v>1680</v>
      </c>
      <c r="B46" s="109" t="s">
        <v>1717</v>
      </c>
      <c r="C46" s="109">
        <f t="shared" si="4"/>
        <v>240</v>
      </c>
      <c r="D46" s="109">
        <f t="shared" si="5"/>
        <v>4</v>
      </c>
    </row>
    <row r="47" spans="1:4">
      <c r="A47" s="109" t="s">
        <v>1680</v>
      </c>
      <c r="B47" s="109" t="s">
        <v>1718</v>
      </c>
      <c r="C47" s="109">
        <f t="shared" si="4"/>
        <v>244</v>
      </c>
      <c r="D47" s="109">
        <f t="shared" si="5"/>
        <v>8</v>
      </c>
    </row>
    <row r="48" spans="1:4">
      <c r="A48" s="109" t="s">
        <v>1681</v>
      </c>
      <c r="B48" s="109" t="s">
        <v>1719</v>
      </c>
      <c r="C48" s="109">
        <f t="shared" si="4"/>
        <v>252</v>
      </c>
      <c r="D48" s="109">
        <f t="shared" si="5"/>
        <v>6</v>
      </c>
    </row>
    <row r="49" spans="1:4">
      <c r="A49" s="109" t="s">
        <v>1681</v>
      </c>
      <c r="B49" s="109" t="s">
        <v>1720</v>
      </c>
      <c r="C49" s="109">
        <f t="shared" si="4"/>
        <v>258</v>
      </c>
      <c r="D49" s="109">
        <f t="shared" si="5"/>
        <v>5</v>
      </c>
    </row>
    <row r="50" spans="1:4">
      <c r="A50" s="109" t="s">
        <v>1681</v>
      </c>
      <c r="B50" s="109" t="s">
        <v>1721</v>
      </c>
      <c r="C50" s="109">
        <f t="shared" si="4"/>
        <v>263</v>
      </c>
      <c r="D50" s="109">
        <f t="shared" si="5"/>
        <v>6</v>
      </c>
    </row>
    <row r="51" spans="1:4">
      <c r="A51" s="109" t="s">
        <v>1681</v>
      </c>
      <c r="B51" s="109" t="s">
        <v>1722</v>
      </c>
      <c r="C51" s="109">
        <f t="shared" si="4"/>
        <v>269</v>
      </c>
      <c r="D51" s="109">
        <f t="shared" si="5"/>
        <v>2</v>
      </c>
    </row>
    <row r="52" spans="1:4">
      <c r="A52" s="109" t="s">
        <v>1681</v>
      </c>
      <c r="B52" s="112" t="s">
        <v>1723</v>
      </c>
      <c r="C52" s="109">
        <f t="shared" si="4"/>
        <v>271</v>
      </c>
      <c r="D52" s="109">
        <f t="shared" si="5"/>
        <v>4</v>
      </c>
    </row>
    <row r="53" spans="1:4">
      <c r="A53" s="109" t="s">
        <v>1681</v>
      </c>
      <c r="B53" s="109" t="s">
        <v>1724</v>
      </c>
      <c r="C53" s="109">
        <f t="shared" si="4"/>
        <v>275</v>
      </c>
      <c r="D53" s="109">
        <f t="shared" si="5"/>
        <v>1</v>
      </c>
    </row>
    <row r="54" spans="1:4">
      <c r="A54" s="109" t="s">
        <v>1681</v>
      </c>
      <c r="B54" s="109" t="s">
        <v>1725</v>
      </c>
      <c r="C54" s="109">
        <f t="shared" si="4"/>
        <v>276</v>
      </c>
      <c r="D54" s="109">
        <f t="shared" si="5"/>
        <v>3</v>
      </c>
    </row>
    <row r="55" spans="1:4">
      <c r="A55" s="109" t="s">
        <v>1681</v>
      </c>
      <c r="B55" s="109" t="s">
        <v>1726</v>
      </c>
      <c r="C55" s="109">
        <f t="shared" si="4"/>
        <v>279</v>
      </c>
      <c r="D55" s="109">
        <f t="shared" si="5"/>
        <v>7</v>
      </c>
    </row>
    <row r="56" spans="1:4">
      <c r="A56" s="109" t="s">
        <v>1682</v>
      </c>
      <c r="B56" s="109" t="s">
        <v>1727</v>
      </c>
      <c r="C56" s="109">
        <f t="shared" si="4"/>
        <v>286</v>
      </c>
      <c r="D56" s="109">
        <f t="shared" si="5"/>
        <v>5</v>
      </c>
    </row>
    <row r="57" spans="1:4">
      <c r="A57" s="109" t="s">
        <v>1682</v>
      </c>
      <c r="B57" s="109" t="s">
        <v>1728</v>
      </c>
      <c r="C57" s="109">
        <f t="shared" si="4"/>
        <v>291</v>
      </c>
      <c r="D57" s="109">
        <f t="shared" si="5"/>
        <v>3</v>
      </c>
    </row>
    <row r="58" spans="1:4">
      <c r="A58" s="109" t="s">
        <v>1682</v>
      </c>
      <c r="B58" s="109" t="s">
        <v>1729</v>
      </c>
      <c r="C58" s="109">
        <f t="shared" si="4"/>
        <v>294</v>
      </c>
      <c r="D58" s="109">
        <f t="shared" si="5"/>
        <v>5</v>
      </c>
    </row>
    <row r="59" spans="1:4">
      <c r="A59" s="109" t="s">
        <v>1682</v>
      </c>
      <c r="B59" s="109" t="s">
        <v>1730</v>
      </c>
      <c r="C59" s="109">
        <f t="shared" si="4"/>
        <v>299</v>
      </c>
      <c r="D59" s="109">
        <f t="shared" si="5"/>
        <v>7</v>
      </c>
    </row>
    <row r="60" spans="1:4">
      <c r="A60" s="109" t="s">
        <v>1682</v>
      </c>
      <c r="B60" s="109" t="s">
        <v>1731</v>
      </c>
      <c r="C60" s="109">
        <f t="shared" si="4"/>
        <v>306</v>
      </c>
      <c r="D60" s="109">
        <f t="shared" si="5"/>
        <v>4</v>
      </c>
    </row>
    <row r="61" spans="1:4">
      <c r="A61" s="109" t="s">
        <v>1682</v>
      </c>
      <c r="B61" s="109" t="s">
        <v>1732</v>
      </c>
      <c r="C61" s="109">
        <f t="shared" si="4"/>
        <v>310</v>
      </c>
      <c r="D61" s="109">
        <f t="shared" si="5"/>
        <v>5</v>
      </c>
    </row>
    <row r="62" spans="1:4">
      <c r="A62" s="109" t="s">
        <v>1682</v>
      </c>
      <c r="B62" s="109" t="s">
        <v>1733</v>
      </c>
      <c r="C62" s="109">
        <f t="shared" si="4"/>
        <v>315</v>
      </c>
      <c r="D62" s="109">
        <f t="shared" si="5"/>
        <v>5</v>
      </c>
    </row>
    <row r="63" spans="1:4">
      <c r="A63" s="109" t="s">
        <v>1682</v>
      </c>
      <c r="B63" s="109" t="s">
        <v>1734</v>
      </c>
      <c r="C63" s="109">
        <f t="shared" si="4"/>
        <v>320</v>
      </c>
      <c r="D63" s="109">
        <f t="shared" si="5"/>
        <v>2</v>
      </c>
    </row>
    <row r="64" spans="1:4">
      <c r="A64" s="109" t="s">
        <v>1682</v>
      </c>
      <c r="B64" s="109" t="s">
        <v>1735</v>
      </c>
      <c r="C64" s="109">
        <f t="shared" si="4"/>
        <v>322</v>
      </c>
      <c r="D64" s="109">
        <f t="shared" si="5"/>
        <v>2</v>
      </c>
    </row>
    <row r="66" spans="1:4">
      <c r="A66" s="110"/>
      <c r="B66" s="111" t="s">
        <v>1736</v>
      </c>
      <c r="C66" s="111" t="s">
        <v>1673</v>
      </c>
      <c r="D66" s="110" t="s">
        <v>1674</v>
      </c>
    </row>
    <row r="67" spans="1:2">
      <c r="A67" s="109" t="s">
        <v>1684</v>
      </c>
      <c r="B67" s="109" t="s">
        <v>1737</v>
      </c>
    </row>
    <row r="68" spans="1:2">
      <c r="A68" s="109" t="s">
        <v>1684</v>
      </c>
      <c r="B68" s="109" t="s">
        <v>1738</v>
      </c>
    </row>
    <row r="69" spans="1:2">
      <c r="A69" s="109" t="s">
        <v>1684</v>
      </c>
      <c r="B69" s="109" t="s">
        <v>1739</v>
      </c>
    </row>
    <row r="70" spans="1:2">
      <c r="A70" s="109" t="s">
        <v>1684</v>
      </c>
      <c r="B70" s="109" t="s">
        <v>1740</v>
      </c>
    </row>
    <row r="71" spans="1:2">
      <c r="A71" s="109" t="s">
        <v>1684</v>
      </c>
      <c r="B71" s="109" t="s">
        <v>1741</v>
      </c>
    </row>
    <row r="72" spans="1:2">
      <c r="A72" s="109" t="s">
        <v>1684</v>
      </c>
      <c r="B72" s="109" t="s">
        <v>1742</v>
      </c>
    </row>
    <row r="73" spans="1:2">
      <c r="A73" s="109" t="s">
        <v>1684</v>
      </c>
      <c r="B73" s="109" t="s">
        <v>1743</v>
      </c>
    </row>
    <row r="74" spans="1:2">
      <c r="A74" s="109" t="s">
        <v>1684</v>
      </c>
      <c r="B74" s="109" t="s">
        <v>1744</v>
      </c>
    </row>
    <row r="75" spans="1:2">
      <c r="A75" s="109" t="s">
        <v>1684</v>
      </c>
      <c r="B75" s="109" t="s">
        <v>1745</v>
      </c>
    </row>
    <row r="76" spans="1:2">
      <c r="A76" s="109" t="s">
        <v>1684</v>
      </c>
      <c r="B76" s="109" t="s">
        <v>1746</v>
      </c>
    </row>
    <row r="77" spans="1:2">
      <c r="A77" s="109" t="s">
        <v>1684</v>
      </c>
      <c r="B77" s="109" t="s">
        <v>1747</v>
      </c>
    </row>
    <row r="78" spans="1:2">
      <c r="A78" s="109" t="s">
        <v>1684</v>
      </c>
      <c r="B78" s="109" t="s">
        <v>1748</v>
      </c>
    </row>
    <row r="79" spans="1:2">
      <c r="A79" s="109" t="s">
        <v>1685</v>
      </c>
      <c r="B79" s="109" t="s">
        <v>1749</v>
      </c>
    </row>
    <row r="80" spans="1:2">
      <c r="A80" s="109" t="s">
        <v>1685</v>
      </c>
      <c r="B80" s="109" t="s">
        <v>1750</v>
      </c>
    </row>
    <row r="81" spans="1:2">
      <c r="A81" s="109" t="s">
        <v>1685</v>
      </c>
      <c r="B81" s="109" t="s">
        <v>1751</v>
      </c>
    </row>
    <row r="82" spans="1:2">
      <c r="A82" s="109" t="s">
        <v>1685</v>
      </c>
      <c r="B82" s="109" t="s">
        <v>1752</v>
      </c>
    </row>
    <row r="83" spans="1:2">
      <c r="A83" s="109" t="s">
        <v>1685</v>
      </c>
      <c r="B83" s="109" t="s">
        <v>1753</v>
      </c>
    </row>
    <row r="84" spans="1:2">
      <c r="A84" s="109" t="s">
        <v>1685</v>
      </c>
      <c r="B84" s="109" t="s">
        <v>1754</v>
      </c>
    </row>
    <row r="85" spans="1:2">
      <c r="A85" s="109" t="s">
        <v>1686</v>
      </c>
      <c r="B85" s="109" t="s">
        <v>1755</v>
      </c>
    </row>
    <row r="86" spans="1:2">
      <c r="A86" s="109" t="s">
        <v>1686</v>
      </c>
      <c r="B86" s="109" t="s">
        <v>1756</v>
      </c>
    </row>
    <row r="87" spans="1:2">
      <c r="A87" s="109" t="s">
        <v>1686</v>
      </c>
      <c r="B87" s="109" t="s">
        <v>1757</v>
      </c>
    </row>
    <row r="88" spans="1:2">
      <c r="A88" s="109" t="s">
        <v>1686</v>
      </c>
      <c r="B88" s="109" t="s">
        <v>1758</v>
      </c>
    </row>
    <row r="89" spans="1:2">
      <c r="A89" s="109" t="s">
        <v>1687</v>
      </c>
      <c r="B89" s="109" t="s">
        <v>1759</v>
      </c>
    </row>
    <row r="90" spans="1:2">
      <c r="A90" s="109" t="s">
        <v>1687</v>
      </c>
      <c r="B90" s="109" t="s">
        <v>1760</v>
      </c>
    </row>
    <row r="91" spans="1:2">
      <c r="A91" s="109" t="s">
        <v>1687</v>
      </c>
      <c r="B91" s="109" t="s">
        <v>1761</v>
      </c>
    </row>
    <row r="92" spans="1:2">
      <c r="A92" s="109" t="s">
        <v>1687</v>
      </c>
      <c r="B92" s="109" t="s">
        <v>1762</v>
      </c>
    </row>
    <row r="93" spans="1:2">
      <c r="A93" s="109" t="s">
        <v>1687</v>
      </c>
      <c r="B93" s="109" t="s">
        <v>1763</v>
      </c>
    </row>
    <row r="94" spans="1:2">
      <c r="A94" s="109" t="s">
        <v>1687</v>
      </c>
      <c r="B94" s="109" t="s">
        <v>1764</v>
      </c>
    </row>
    <row r="95" spans="1:2">
      <c r="A95" s="109" t="s">
        <v>1687</v>
      </c>
      <c r="B95" s="109" t="s">
        <v>1765</v>
      </c>
    </row>
    <row r="96" spans="1:2">
      <c r="A96" s="109" t="s">
        <v>1687</v>
      </c>
      <c r="B96" s="109" t="s">
        <v>1766</v>
      </c>
    </row>
    <row r="97" spans="1:2">
      <c r="A97" s="109" t="s">
        <v>1687</v>
      </c>
      <c r="B97" s="109" t="s">
        <v>1767</v>
      </c>
    </row>
    <row r="98" spans="1:2">
      <c r="A98" s="109" t="s">
        <v>1687</v>
      </c>
      <c r="B98" s="109" t="s">
        <v>1768</v>
      </c>
    </row>
    <row r="99" spans="1:2">
      <c r="A99" s="109" t="s">
        <v>1688</v>
      </c>
      <c r="B99" s="109" t="s">
        <v>1769</v>
      </c>
    </row>
    <row r="100" spans="1:2">
      <c r="A100" s="109" t="s">
        <v>1688</v>
      </c>
      <c r="B100" s="109" t="s">
        <v>1770</v>
      </c>
    </row>
    <row r="101" spans="1:2">
      <c r="A101" s="109" t="s">
        <v>1688</v>
      </c>
      <c r="B101" s="109" t="s">
        <v>1771</v>
      </c>
    </row>
    <row r="102" spans="1:2">
      <c r="A102" s="109" t="s">
        <v>1688</v>
      </c>
      <c r="B102" s="109" t="s">
        <v>1772</v>
      </c>
    </row>
    <row r="103" spans="1:2">
      <c r="A103" s="109" t="s">
        <v>1688</v>
      </c>
      <c r="B103" s="109" t="s">
        <v>1773</v>
      </c>
    </row>
    <row r="104" spans="1:2">
      <c r="A104" s="109" t="s">
        <v>1688</v>
      </c>
      <c r="B104" s="109" t="s">
        <v>1774</v>
      </c>
    </row>
    <row r="105" spans="1:2">
      <c r="A105" s="109" t="s">
        <v>1688</v>
      </c>
      <c r="B105" s="109" t="s">
        <v>1775</v>
      </c>
    </row>
    <row r="106" spans="1:2">
      <c r="A106" s="109" t="s">
        <v>1688</v>
      </c>
      <c r="B106" s="109" t="s">
        <v>1776</v>
      </c>
    </row>
    <row r="107" spans="1:2">
      <c r="A107" s="109" t="s">
        <v>1688</v>
      </c>
      <c r="B107" s="109" t="s">
        <v>1777</v>
      </c>
    </row>
    <row r="108" spans="1:2">
      <c r="A108" s="109" t="s">
        <v>1689</v>
      </c>
      <c r="B108" s="109" t="s">
        <v>1778</v>
      </c>
    </row>
    <row r="109" spans="1:2">
      <c r="A109" s="109" t="s">
        <v>1689</v>
      </c>
      <c r="B109" s="109" t="s">
        <v>1779</v>
      </c>
    </row>
    <row r="110" spans="1:2">
      <c r="A110" s="109" t="s">
        <v>1689</v>
      </c>
      <c r="B110" s="109" t="s">
        <v>1780</v>
      </c>
    </row>
    <row r="111" spans="1:2">
      <c r="A111" s="109" t="s">
        <v>1689</v>
      </c>
      <c r="B111" s="109" t="s">
        <v>1781</v>
      </c>
    </row>
    <row r="112" spans="1:2">
      <c r="A112" s="109" t="s">
        <v>1689</v>
      </c>
      <c r="B112" s="109" t="s">
        <v>1782</v>
      </c>
    </row>
    <row r="113" spans="1:2">
      <c r="A113" s="109" t="s">
        <v>1689</v>
      </c>
      <c r="B113" s="109" t="s">
        <v>1783</v>
      </c>
    </row>
    <row r="114" spans="1:2">
      <c r="A114" s="109" t="s">
        <v>1689</v>
      </c>
      <c r="B114" s="109" t="s">
        <v>1784</v>
      </c>
    </row>
    <row r="115" spans="1:2">
      <c r="A115" s="109" t="s">
        <v>1690</v>
      </c>
      <c r="B115" s="109" t="s">
        <v>1785</v>
      </c>
    </row>
    <row r="116" spans="1:2">
      <c r="A116" s="109" t="s">
        <v>1690</v>
      </c>
      <c r="B116" s="109" t="s">
        <v>1786</v>
      </c>
    </row>
    <row r="117" spans="1:2">
      <c r="A117" s="109" t="s">
        <v>1690</v>
      </c>
      <c r="B117" s="109" t="s">
        <v>1787</v>
      </c>
    </row>
    <row r="118" spans="1:2">
      <c r="A118" s="109" t="s">
        <v>1690</v>
      </c>
      <c r="B118" s="109" t="s">
        <v>1788</v>
      </c>
    </row>
    <row r="119" spans="1:2">
      <c r="A119" s="109" t="s">
        <v>1690</v>
      </c>
      <c r="B119" s="109" t="s">
        <v>1789</v>
      </c>
    </row>
    <row r="120" spans="1:2">
      <c r="A120" s="109" t="s">
        <v>1690</v>
      </c>
      <c r="B120" s="109" t="s">
        <v>1790</v>
      </c>
    </row>
    <row r="121" spans="1:2">
      <c r="A121" s="109" t="s">
        <v>1690</v>
      </c>
      <c r="B121" s="109" t="s">
        <v>1791</v>
      </c>
    </row>
    <row r="122" spans="1:2">
      <c r="A122" s="109" t="s">
        <v>1690</v>
      </c>
      <c r="B122" s="109" t="s">
        <v>1792</v>
      </c>
    </row>
    <row r="123" spans="1:2">
      <c r="A123" s="109" t="s">
        <v>1691</v>
      </c>
      <c r="B123" s="109" t="s">
        <v>1793</v>
      </c>
    </row>
    <row r="124" spans="1:2">
      <c r="A124" s="109" t="s">
        <v>1691</v>
      </c>
      <c r="B124" s="109" t="s">
        <v>1794</v>
      </c>
    </row>
    <row r="125" spans="1:2">
      <c r="A125" s="109" t="s">
        <v>1691</v>
      </c>
      <c r="B125" s="109" t="s">
        <v>1795</v>
      </c>
    </row>
    <row r="126" spans="1:2">
      <c r="A126" s="109" t="s">
        <v>1691</v>
      </c>
      <c r="B126" s="109" t="s">
        <v>1796</v>
      </c>
    </row>
    <row r="127" spans="1:2">
      <c r="A127" s="109" t="s">
        <v>1691</v>
      </c>
      <c r="B127" s="109" t="s">
        <v>1797</v>
      </c>
    </row>
    <row r="128" spans="1:2">
      <c r="A128" s="109" t="s">
        <v>1691</v>
      </c>
      <c r="B128" s="109" t="s">
        <v>1798</v>
      </c>
    </row>
    <row r="129" spans="1:2">
      <c r="A129" s="109" t="s">
        <v>1692</v>
      </c>
      <c r="B129" s="109" t="s">
        <v>1799</v>
      </c>
    </row>
    <row r="130" spans="1:2">
      <c r="A130" s="109" t="s">
        <v>1692</v>
      </c>
      <c r="B130" s="109" t="s">
        <v>1800</v>
      </c>
    </row>
    <row r="131" spans="1:2">
      <c r="A131" s="109" t="s">
        <v>1692</v>
      </c>
      <c r="B131" s="109" t="s">
        <v>1801</v>
      </c>
    </row>
    <row r="132" spans="1:2">
      <c r="A132" s="109" t="s">
        <v>1692</v>
      </c>
      <c r="B132" s="109" t="s">
        <v>1802</v>
      </c>
    </row>
    <row r="133" spans="1:2">
      <c r="A133" s="109" t="s">
        <v>1692</v>
      </c>
      <c r="B133" s="109" t="s">
        <v>1803</v>
      </c>
    </row>
    <row r="134" spans="1:2">
      <c r="A134" s="109" t="s">
        <v>1692</v>
      </c>
      <c r="B134" s="109" t="s">
        <v>1804</v>
      </c>
    </row>
    <row r="135" spans="1:2">
      <c r="A135" s="109" t="s">
        <v>1693</v>
      </c>
      <c r="B135" s="109" t="s">
        <v>1805</v>
      </c>
    </row>
    <row r="136" spans="1:2">
      <c r="A136" s="109" t="s">
        <v>1693</v>
      </c>
      <c r="B136" s="109" t="s">
        <v>1806</v>
      </c>
    </row>
    <row r="137" spans="1:2">
      <c r="A137" s="109" t="s">
        <v>1693</v>
      </c>
      <c r="B137" s="109" t="s">
        <v>1807</v>
      </c>
    </row>
    <row r="138" spans="1:2">
      <c r="A138" s="109" t="s">
        <v>1693</v>
      </c>
      <c r="B138" s="109" t="s">
        <v>1808</v>
      </c>
    </row>
    <row r="139" spans="1:2">
      <c r="A139" s="109" t="s">
        <v>1694</v>
      </c>
      <c r="B139" s="109" t="s">
        <v>1809</v>
      </c>
    </row>
    <row r="140" spans="1:2">
      <c r="A140" s="109" t="s">
        <v>1694</v>
      </c>
      <c r="B140" s="109" t="s">
        <v>1810</v>
      </c>
    </row>
    <row r="141" spans="1:2">
      <c r="A141" s="109" t="s">
        <v>1694</v>
      </c>
      <c r="B141" s="109" t="s">
        <v>1811</v>
      </c>
    </row>
    <row r="142" spans="1:2">
      <c r="A142" s="109" t="s">
        <v>1694</v>
      </c>
      <c r="B142" s="109" t="s">
        <v>1812</v>
      </c>
    </row>
    <row r="143" spans="1:2">
      <c r="A143" s="109" t="s">
        <v>1694</v>
      </c>
      <c r="B143" s="109" t="s">
        <v>1813</v>
      </c>
    </row>
    <row r="144" spans="1:2">
      <c r="A144" s="109" t="s">
        <v>1695</v>
      </c>
      <c r="B144" s="109" t="s">
        <v>1814</v>
      </c>
    </row>
    <row r="145" spans="1:2">
      <c r="A145" s="109" t="s">
        <v>1695</v>
      </c>
      <c r="B145" s="109" t="s">
        <v>1815</v>
      </c>
    </row>
    <row r="146" spans="1:2">
      <c r="A146" s="109" t="s">
        <v>1695</v>
      </c>
      <c r="B146" s="109" t="s">
        <v>1816</v>
      </c>
    </row>
    <row r="147" spans="1:2">
      <c r="A147" s="109" t="s">
        <v>1695</v>
      </c>
      <c r="B147" s="109" t="s">
        <v>1817</v>
      </c>
    </row>
    <row r="148" spans="1:2">
      <c r="A148" s="109" t="s">
        <v>1696</v>
      </c>
      <c r="B148" s="109" t="s">
        <v>1818</v>
      </c>
    </row>
    <row r="149" spans="1:2">
      <c r="A149" s="109" t="s">
        <v>1696</v>
      </c>
      <c r="B149" s="109" t="s">
        <v>1819</v>
      </c>
    </row>
    <row r="150" spans="1:2">
      <c r="A150" s="109" t="s">
        <v>1696</v>
      </c>
      <c r="B150" s="109" t="s">
        <v>1820</v>
      </c>
    </row>
    <row r="151" spans="1:2">
      <c r="A151" s="109" t="s">
        <v>1696</v>
      </c>
      <c r="B151" s="109" t="s">
        <v>1821</v>
      </c>
    </row>
    <row r="152" spans="1:2">
      <c r="A152" s="109" t="s">
        <v>1696</v>
      </c>
      <c r="B152" s="109" t="s">
        <v>1822</v>
      </c>
    </row>
    <row r="153" spans="1:2">
      <c r="A153" s="109" t="s">
        <v>1696</v>
      </c>
      <c r="B153" s="109" t="s">
        <v>1823</v>
      </c>
    </row>
    <row r="154" spans="1:2">
      <c r="A154" s="109" t="s">
        <v>1697</v>
      </c>
      <c r="B154" s="109" t="s">
        <v>1824</v>
      </c>
    </row>
    <row r="155" spans="1:2">
      <c r="A155" s="109" t="s">
        <v>1697</v>
      </c>
      <c r="B155" s="109" t="s">
        <v>1825</v>
      </c>
    </row>
    <row r="156" spans="1:2">
      <c r="A156" s="109" t="s">
        <v>1697</v>
      </c>
      <c r="B156" s="109" t="s">
        <v>1826</v>
      </c>
    </row>
    <row r="157" spans="1:2">
      <c r="A157" s="109" t="s">
        <v>1697</v>
      </c>
      <c r="B157" s="109" t="s">
        <v>1827</v>
      </c>
    </row>
    <row r="158" spans="1:2">
      <c r="A158" s="109" t="s">
        <v>1697</v>
      </c>
      <c r="B158" s="109" t="s">
        <v>1828</v>
      </c>
    </row>
    <row r="159" spans="1:2">
      <c r="A159" s="109" t="s">
        <v>1697</v>
      </c>
      <c r="B159" s="109" t="s">
        <v>1829</v>
      </c>
    </row>
    <row r="160" spans="1:2">
      <c r="A160" s="109" t="s">
        <v>1698</v>
      </c>
      <c r="B160" s="109" t="s">
        <v>1830</v>
      </c>
    </row>
    <row r="161" spans="1:2">
      <c r="A161" s="109" t="s">
        <v>1698</v>
      </c>
      <c r="B161" s="109" t="s">
        <v>1831</v>
      </c>
    </row>
    <row r="162" spans="1:2">
      <c r="A162" s="109" t="s">
        <v>1698</v>
      </c>
      <c r="B162" s="109" t="s">
        <v>1832</v>
      </c>
    </row>
    <row r="163" spans="1:2">
      <c r="A163" s="109" t="s">
        <v>1698</v>
      </c>
      <c r="B163" s="109" t="s">
        <v>1833</v>
      </c>
    </row>
    <row r="164" spans="1:2">
      <c r="A164" s="109" t="s">
        <v>1698</v>
      </c>
      <c r="B164" s="109" t="s">
        <v>1834</v>
      </c>
    </row>
    <row r="165" spans="1:2">
      <c r="A165" s="109" t="s">
        <v>1699</v>
      </c>
      <c r="B165" s="109" t="s">
        <v>1835</v>
      </c>
    </row>
    <row r="166" spans="1:2">
      <c r="A166" s="109" t="s">
        <v>1699</v>
      </c>
      <c r="B166" s="109" t="s">
        <v>1836</v>
      </c>
    </row>
    <row r="167" spans="1:2">
      <c r="A167" s="109" t="s">
        <v>1699</v>
      </c>
      <c r="B167" s="109" t="s">
        <v>1837</v>
      </c>
    </row>
    <row r="168" spans="1:2">
      <c r="A168" s="109" t="s">
        <v>1699</v>
      </c>
      <c r="B168" s="109" t="s">
        <v>1838</v>
      </c>
    </row>
    <row r="169" spans="1:2">
      <c r="A169" s="109" t="s">
        <v>1699</v>
      </c>
      <c r="B169" s="109" t="s">
        <v>1839</v>
      </c>
    </row>
    <row r="170" spans="1:2">
      <c r="A170" s="109" t="s">
        <v>1699</v>
      </c>
      <c r="B170" s="109" t="s">
        <v>1840</v>
      </c>
    </row>
    <row r="171" spans="1:2">
      <c r="A171" s="109" t="s">
        <v>1700</v>
      </c>
      <c r="B171" s="109" t="s">
        <v>1841</v>
      </c>
    </row>
    <row r="172" spans="1:2">
      <c r="A172" s="109" t="s">
        <v>1700</v>
      </c>
      <c r="B172" s="109" t="s">
        <v>1842</v>
      </c>
    </row>
    <row r="173" spans="1:2">
      <c r="A173" s="109" t="s">
        <v>1700</v>
      </c>
      <c r="B173" s="109" t="s">
        <v>1843</v>
      </c>
    </row>
    <row r="174" spans="1:2">
      <c r="A174" s="109" t="s">
        <v>1700</v>
      </c>
      <c r="B174" s="109" t="s">
        <v>1844</v>
      </c>
    </row>
    <row r="175" spans="1:2">
      <c r="A175" s="109" t="s">
        <v>1700</v>
      </c>
      <c r="B175" s="109" t="s">
        <v>1845</v>
      </c>
    </row>
    <row r="176" spans="1:2">
      <c r="A176" s="109" t="s">
        <v>1700</v>
      </c>
      <c r="B176" s="109" t="s">
        <v>1846</v>
      </c>
    </row>
    <row r="177" spans="1:2">
      <c r="A177" s="109" t="s">
        <v>1700</v>
      </c>
      <c r="B177" s="109" t="s">
        <v>1847</v>
      </c>
    </row>
    <row r="178" spans="1:2">
      <c r="A178" s="109" t="s">
        <v>1700</v>
      </c>
      <c r="B178" s="109" t="s">
        <v>1848</v>
      </c>
    </row>
    <row r="179" spans="1:2">
      <c r="A179" s="109" t="s">
        <v>1701</v>
      </c>
      <c r="B179" s="109" t="s">
        <v>1849</v>
      </c>
    </row>
    <row r="180" spans="1:2">
      <c r="A180" s="109" t="s">
        <v>1701</v>
      </c>
      <c r="B180" s="109" t="s">
        <v>1850</v>
      </c>
    </row>
    <row r="181" spans="1:2">
      <c r="A181" s="109" t="s">
        <v>1701</v>
      </c>
      <c r="B181" s="109" t="s">
        <v>1851</v>
      </c>
    </row>
    <row r="182" spans="1:2">
      <c r="A182" s="109" t="s">
        <v>1701</v>
      </c>
      <c r="B182" s="109" t="s">
        <v>1852</v>
      </c>
    </row>
    <row r="183" spans="1:2">
      <c r="A183" s="109" t="s">
        <v>1701</v>
      </c>
      <c r="B183" s="109" t="s">
        <v>1853</v>
      </c>
    </row>
    <row r="184" spans="1:2">
      <c r="A184" s="109" t="s">
        <v>1701</v>
      </c>
      <c r="B184" s="109" t="s">
        <v>1854</v>
      </c>
    </row>
    <row r="185" spans="1:2">
      <c r="A185" s="109" t="s">
        <v>1701</v>
      </c>
      <c r="B185" s="109" t="s">
        <v>1855</v>
      </c>
    </row>
    <row r="186" spans="1:2">
      <c r="A186" s="109" t="s">
        <v>1701</v>
      </c>
      <c r="B186" s="109" t="s">
        <v>1856</v>
      </c>
    </row>
    <row r="187" spans="1:2">
      <c r="A187" s="109" t="s">
        <v>1702</v>
      </c>
      <c r="B187" s="109" t="s">
        <v>1857</v>
      </c>
    </row>
    <row r="188" spans="1:2">
      <c r="A188" s="109" t="s">
        <v>1702</v>
      </c>
      <c r="B188" s="109" t="s">
        <v>1858</v>
      </c>
    </row>
    <row r="189" spans="1:2">
      <c r="A189" s="109" t="s">
        <v>1702</v>
      </c>
      <c r="B189" s="109" t="s">
        <v>1859</v>
      </c>
    </row>
    <row r="190" spans="1:2">
      <c r="A190" s="109" t="s">
        <v>1702</v>
      </c>
      <c r="B190" s="109" t="s">
        <v>1860</v>
      </c>
    </row>
    <row r="191" spans="1:2">
      <c r="A191" s="109" t="s">
        <v>1702</v>
      </c>
      <c r="B191" s="109" t="s">
        <v>1861</v>
      </c>
    </row>
    <row r="192" spans="1:2">
      <c r="A192" s="109" t="s">
        <v>1703</v>
      </c>
      <c r="B192" s="109" t="s">
        <v>1862</v>
      </c>
    </row>
    <row r="193" spans="1:2">
      <c r="A193" s="109" t="s">
        <v>1703</v>
      </c>
      <c r="B193" s="109" t="s">
        <v>1863</v>
      </c>
    </row>
    <row r="194" spans="1:2">
      <c r="A194" s="109" t="s">
        <v>1703</v>
      </c>
      <c r="B194" s="109" t="s">
        <v>1864</v>
      </c>
    </row>
    <row r="195" spans="1:2">
      <c r="A195" s="109" t="s">
        <v>1703</v>
      </c>
      <c r="B195" s="109" t="s">
        <v>1865</v>
      </c>
    </row>
    <row r="196" spans="1:2">
      <c r="A196" s="109" t="s">
        <v>1703</v>
      </c>
      <c r="B196" s="109" t="s">
        <v>1866</v>
      </c>
    </row>
    <row r="197" spans="1:2">
      <c r="A197" s="109" t="s">
        <v>1703</v>
      </c>
      <c r="B197" s="109" t="s">
        <v>1867</v>
      </c>
    </row>
    <row r="198" spans="1:2">
      <c r="A198" s="109" t="s">
        <v>1704</v>
      </c>
      <c r="B198" s="109" t="s">
        <v>1868</v>
      </c>
    </row>
    <row r="199" spans="1:2">
      <c r="A199" s="109" t="s">
        <v>1704</v>
      </c>
      <c r="B199" s="109" t="s">
        <v>1869</v>
      </c>
    </row>
    <row r="200" spans="1:2">
      <c r="A200" s="109" t="s">
        <v>1704</v>
      </c>
      <c r="B200" s="109" t="s">
        <v>1870</v>
      </c>
    </row>
    <row r="201" spans="1:2">
      <c r="A201" s="109" t="s">
        <v>1704</v>
      </c>
      <c r="B201" s="109" t="s">
        <v>1871</v>
      </c>
    </row>
    <row r="202" spans="1:2">
      <c r="A202" s="109" t="s">
        <v>1704</v>
      </c>
      <c r="B202" s="109" t="s">
        <v>1872</v>
      </c>
    </row>
    <row r="203" spans="1:2">
      <c r="A203" s="109" t="s">
        <v>1704</v>
      </c>
      <c r="B203" s="109" t="s">
        <v>1873</v>
      </c>
    </row>
    <row r="204" spans="1:2">
      <c r="A204" s="109" t="s">
        <v>1704</v>
      </c>
      <c r="B204" s="109" t="s">
        <v>1874</v>
      </c>
    </row>
    <row r="205" spans="1:2">
      <c r="A205" s="109" t="s">
        <v>1704</v>
      </c>
      <c r="B205" s="109" t="s">
        <v>1875</v>
      </c>
    </row>
    <row r="206" spans="1:2">
      <c r="A206" s="109" t="s">
        <v>1705</v>
      </c>
      <c r="B206" s="109" t="s">
        <v>1876</v>
      </c>
    </row>
    <row r="207" spans="1:2">
      <c r="A207" s="109" t="s">
        <v>1705</v>
      </c>
      <c r="B207" s="109" t="s">
        <v>1877</v>
      </c>
    </row>
    <row r="208" spans="1:2">
      <c r="A208" s="109" t="s">
        <v>1705</v>
      </c>
      <c r="B208" s="109" t="s">
        <v>1878</v>
      </c>
    </row>
    <row r="209" spans="1:2">
      <c r="A209" s="109" t="s">
        <v>1705</v>
      </c>
      <c r="B209" s="109" t="s">
        <v>1879</v>
      </c>
    </row>
    <row r="210" spans="1:2">
      <c r="A210" s="109" t="s">
        <v>1706</v>
      </c>
      <c r="B210" s="109" t="s">
        <v>1880</v>
      </c>
    </row>
    <row r="211" spans="1:2">
      <c r="A211" s="109" t="s">
        <v>1706</v>
      </c>
      <c r="B211" s="109" t="s">
        <v>1881</v>
      </c>
    </row>
    <row r="212" spans="1:2">
      <c r="A212" s="109" t="s">
        <v>1706</v>
      </c>
      <c r="B212" s="109" t="s">
        <v>1882</v>
      </c>
    </row>
    <row r="213" spans="1:2">
      <c r="A213" s="109" t="s">
        <v>1706</v>
      </c>
      <c r="B213" s="109" t="s">
        <v>1883</v>
      </c>
    </row>
    <row r="214" spans="1:2">
      <c r="A214" s="109" t="s">
        <v>1706</v>
      </c>
      <c r="B214" s="109" t="s">
        <v>1884</v>
      </c>
    </row>
    <row r="215" spans="1:2">
      <c r="A215" s="109" t="s">
        <v>1707</v>
      </c>
      <c r="B215" s="109" t="s">
        <v>1885</v>
      </c>
    </row>
    <row r="216" spans="1:2">
      <c r="A216" s="109" t="s">
        <v>1707</v>
      </c>
      <c r="B216" s="109" t="s">
        <v>1886</v>
      </c>
    </row>
    <row r="217" spans="1:2">
      <c r="A217" s="109" t="s">
        <v>1708</v>
      </c>
      <c r="B217" s="109" t="s">
        <v>1887</v>
      </c>
    </row>
    <row r="218" spans="1:2">
      <c r="A218" s="109" t="s">
        <v>1708</v>
      </c>
      <c r="B218" s="109" t="s">
        <v>1888</v>
      </c>
    </row>
    <row r="219" spans="1:2">
      <c r="A219" s="109" t="s">
        <v>1709</v>
      </c>
      <c r="B219" s="109" t="s">
        <v>1889</v>
      </c>
    </row>
    <row r="220" spans="1:2">
      <c r="A220" s="109" t="s">
        <v>1709</v>
      </c>
      <c r="B220" s="109" t="s">
        <v>1890</v>
      </c>
    </row>
    <row r="221" spans="1:2">
      <c r="A221" s="109" t="s">
        <v>1709</v>
      </c>
      <c r="B221" s="109" t="s">
        <v>1891</v>
      </c>
    </row>
    <row r="222" spans="1:1">
      <c r="A222" s="109" t="s">
        <v>1710</v>
      </c>
    </row>
    <row r="223" spans="1:1">
      <c r="A223" s="109" t="s">
        <v>1711</v>
      </c>
    </row>
    <row r="224" spans="1:2">
      <c r="A224" s="109" t="s">
        <v>1712</v>
      </c>
      <c r="B224" s="109" t="s">
        <v>1892</v>
      </c>
    </row>
    <row r="225" spans="1:2">
      <c r="A225" s="109" t="s">
        <v>1712</v>
      </c>
      <c r="B225" s="109" t="s">
        <v>1893</v>
      </c>
    </row>
    <row r="226" spans="1:2">
      <c r="A226" s="109" t="s">
        <v>1713</v>
      </c>
      <c r="B226" s="109" t="s">
        <v>1894</v>
      </c>
    </row>
    <row r="227" spans="1:2">
      <c r="A227" s="109" t="s">
        <v>1713</v>
      </c>
      <c r="B227" s="109" t="s">
        <v>1895</v>
      </c>
    </row>
    <row r="228" spans="1:2">
      <c r="A228" s="109" t="s">
        <v>1713</v>
      </c>
      <c r="B228" s="109" t="s">
        <v>1896</v>
      </c>
    </row>
    <row r="229" spans="1:2">
      <c r="A229" s="109" t="s">
        <v>1713</v>
      </c>
      <c r="B229" s="109" t="s">
        <v>1897</v>
      </c>
    </row>
    <row r="230" spans="1:2">
      <c r="A230" s="109" t="s">
        <v>1714</v>
      </c>
      <c r="B230" s="109" t="s">
        <v>1898</v>
      </c>
    </row>
    <row r="231" spans="1:2">
      <c r="A231" s="109" t="s">
        <v>1714</v>
      </c>
      <c r="B231" s="109" t="s">
        <v>1899</v>
      </c>
    </row>
    <row r="232" spans="1:2">
      <c r="A232" s="109" t="s">
        <v>1714</v>
      </c>
      <c r="B232" s="109" t="s">
        <v>1900</v>
      </c>
    </row>
    <row r="233" spans="1:2">
      <c r="A233" s="109" t="s">
        <v>1714</v>
      </c>
      <c r="B233" s="109" t="s">
        <v>1901</v>
      </c>
    </row>
    <row r="234" spans="1:2">
      <c r="A234" s="109" t="s">
        <v>1715</v>
      </c>
      <c r="B234" s="109" t="s">
        <v>1902</v>
      </c>
    </row>
    <row r="235" spans="1:2">
      <c r="A235" s="109" t="s">
        <v>1715</v>
      </c>
      <c r="B235" s="109" t="s">
        <v>1903</v>
      </c>
    </row>
    <row r="236" spans="1:2">
      <c r="A236" s="109" t="s">
        <v>1715</v>
      </c>
      <c r="B236" s="109" t="s">
        <v>1904</v>
      </c>
    </row>
    <row r="237" spans="1:2">
      <c r="A237" s="109" t="s">
        <v>1715</v>
      </c>
      <c r="B237" s="109" t="s">
        <v>1905</v>
      </c>
    </row>
    <row r="238" spans="1:2">
      <c r="A238" s="109" t="s">
        <v>1716</v>
      </c>
      <c r="B238" s="109" t="s">
        <v>1906</v>
      </c>
    </row>
    <row r="239" spans="1:2">
      <c r="A239" s="109" t="s">
        <v>1716</v>
      </c>
      <c r="B239" s="109" t="s">
        <v>1907</v>
      </c>
    </row>
    <row r="240" spans="1:2">
      <c r="A240" s="109" t="s">
        <v>1717</v>
      </c>
      <c r="B240" s="109" t="s">
        <v>1908</v>
      </c>
    </row>
    <row r="241" spans="1:2">
      <c r="A241" s="109" t="s">
        <v>1717</v>
      </c>
      <c r="B241" s="109" t="s">
        <v>1909</v>
      </c>
    </row>
    <row r="242" spans="1:2">
      <c r="A242" s="109" t="s">
        <v>1717</v>
      </c>
      <c r="B242" s="109" t="s">
        <v>1910</v>
      </c>
    </row>
    <row r="243" spans="1:2">
      <c r="A243" s="109" t="s">
        <v>1717</v>
      </c>
      <c r="B243" s="109" t="s">
        <v>1911</v>
      </c>
    </row>
    <row r="244" spans="1:2">
      <c r="A244" s="109" t="s">
        <v>1718</v>
      </c>
      <c r="B244" s="109" t="s">
        <v>1912</v>
      </c>
    </row>
    <row r="245" spans="1:2">
      <c r="A245" s="109" t="s">
        <v>1718</v>
      </c>
      <c r="B245" s="109" t="s">
        <v>1913</v>
      </c>
    </row>
    <row r="246" spans="1:2">
      <c r="A246" s="109" t="s">
        <v>1718</v>
      </c>
      <c r="B246" s="109" t="s">
        <v>1914</v>
      </c>
    </row>
    <row r="247" spans="1:2">
      <c r="A247" s="109" t="s">
        <v>1718</v>
      </c>
      <c r="B247" s="109" t="s">
        <v>1915</v>
      </c>
    </row>
    <row r="248" spans="1:2">
      <c r="A248" s="109" t="s">
        <v>1718</v>
      </c>
      <c r="B248" s="109" t="s">
        <v>1916</v>
      </c>
    </row>
    <row r="249" spans="1:2">
      <c r="A249" s="109" t="s">
        <v>1718</v>
      </c>
      <c r="B249" s="109" t="s">
        <v>1917</v>
      </c>
    </row>
    <row r="250" spans="1:2">
      <c r="A250" s="109" t="s">
        <v>1718</v>
      </c>
      <c r="B250" s="109" t="s">
        <v>1918</v>
      </c>
    </row>
    <row r="251" spans="1:2">
      <c r="A251" s="109" t="s">
        <v>1718</v>
      </c>
      <c r="B251" s="109" t="s">
        <v>1919</v>
      </c>
    </row>
    <row r="252" spans="1:2">
      <c r="A252" s="109" t="s">
        <v>1719</v>
      </c>
      <c r="B252" s="109" t="s">
        <v>1920</v>
      </c>
    </row>
    <row r="253" spans="1:2">
      <c r="A253" s="109" t="s">
        <v>1719</v>
      </c>
      <c r="B253" s="109" t="s">
        <v>1921</v>
      </c>
    </row>
    <row r="254" spans="1:2">
      <c r="A254" s="109" t="s">
        <v>1719</v>
      </c>
      <c r="B254" s="109" t="s">
        <v>1922</v>
      </c>
    </row>
    <row r="255" spans="1:2">
      <c r="A255" s="109" t="s">
        <v>1719</v>
      </c>
      <c r="B255" s="109" t="s">
        <v>1923</v>
      </c>
    </row>
    <row r="256" spans="1:2">
      <c r="A256" s="109" t="s">
        <v>1719</v>
      </c>
      <c r="B256" s="109" t="s">
        <v>1924</v>
      </c>
    </row>
    <row r="257" spans="1:2">
      <c r="A257" s="109" t="s">
        <v>1719</v>
      </c>
      <c r="B257" s="109" t="s">
        <v>1925</v>
      </c>
    </row>
    <row r="258" spans="1:2">
      <c r="A258" s="109" t="s">
        <v>1720</v>
      </c>
      <c r="B258" s="109" t="s">
        <v>1926</v>
      </c>
    </row>
    <row r="259" spans="1:2">
      <c r="A259" s="109" t="s">
        <v>1720</v>
      </c>
      <c r="B259" s="109" t="s">
        <v>1927</v>
      </c>
    </row>
    <row r="260" spans="1:2">
      <c r="A260" s="109" t="s">
        <v>1720</v>
      </c>
      <c r="B260" s="109" t="s">
        <v>1928</v>
      </c>
    </row>
    <row r="261" spans="1:2">
      <c r="A261" s="109" t="s">
        <v>1720</v>
      </c>
      <c r="B261" s="109" t="s">
        <v>1929</v>
      </c>
    </row>
    <row r="262" spans="1:2">
      <c r="A262" s="109" t="s">
        <v>1720</v>
      </c>
      <c r="B262" s="109" t="s">
        <v>1930</v>
      </c>
    </row>
    <row r="263" spans="1:2">
      <c r="A263" s="109" t="s">
        <v>1721</v>
      </c>
      <c r="B263" s="109" t="s">
        <v>1931</v>
      </c>
    </row>
    <row r="264" spans="1:2">
      <c r="A264" s="109" t="s">
        <v>1721</v>
      </c>
      <c r="B264" s="109" t="s">
        <v>1932</v>
      </c>
    </row>
    <row r="265" spans="1:2">
      <c r="A265" s="109" t="s">
        <v>1721</v>
      </c>
      <c r="B265" s="109" t="s">
        <v>1933</v>
      </c>
    </row>
    <row r="266" spans="1:2">
      <c r="A266" s="109" t="s">
        <v>1721</v>
      </c>
      <c r="B266" s="109" t="s">
        <v>1934</v>
      </c>
    </row>
    <row r="267" spans="1:2">
      <c r="A267" s="109" t="s">
        <v>1721</v>
      </c>
      <c r="B267" s="109" t="s">
        <v>1935</v>
      </c>
    </row>
    <row r="268" spans="1:2">
      <c r="A268" s="109" t="s">
        <v>1721</v>
      </c>
      <c r="B268" s="109" t="s">
        <v>1936</v>
      </c>
    </row>
    <row r="269" spans="1:2">
      <c r="A269" s="109" t="s">
        <v>1722</v>
      </c>
      <c r="B269" s="109" t="s">
        <v>1937</v>
      </c>
    </row>
    <row r="270" spans="1:2">
      <c r="A270" s="109" t="s">
        <v>1722</v>
      </c>
      <c r="B270" s="109" t="s">
        <v>1938</v>
      </c>
    </row>
    <row r="271" spans="1:2">
      <c r="A271" s="109" t="s">
        <v>1723</v>
      </c>
      <c r="B271" s="109" t="s">
        <v>1939</v>
      </c>
    </row>
    <row r="272" spans="1:2">
      <c r="A272" s="109" t="s">
        <v>1723</v>
      </c>
      <c r="B272" s="109" t="s">
        <v>1940</v>
      </c>
    </row>
    <row r="273" spans="1:2">
      <c r="A273" s="109" t="s">
        <v>1723</v>
      </c>
      <c r="B273" s="109" t="s">
        <v>1941</v>
      </c>
    </row>
    <row r="274" spans="1:2">
      <c r="A274" s="109" t="s">
        <v>1723</v>
      </c>
      <c r="B274" s="109" t="s">
        <v>1942</v>
      </c>
    </row>
    <row r="275" spans="1:1">
      <c r="A275" s="109" t="s">
        <v>1724</v>
      </c>
    </row>
    <row r="276" spans="1:2">
      <c r="A276" s="109" t="s">
        <v>1725</v>
      </c>
      <c r="B276" s="109" t="s">
        <v>1943</v>
      </c>
    </row>
    <row r="277" spans="1:2">
      <c r="A277" s="109" t="s">
        <v>1725</v>
      </c>
      <c r="B277" s="109" t="s">
        <v>1944</v>
      </c>
    </row>
    <row r="278" spans="1:2">
      <c r="A278" s="109" t="s">
        <v>1725</v>
      </c>
      <c r="B278" s="109" t="s">
        <v>1945</v>
      </c>
    </row>
    <row r="279" spans="1:2">
      <c r="A279" s="109" t="s">
        <v>1726</v>
      </c>
      <c r="B279" s="109" t="s">
        <v>1946</v>
      </c>
    </row>
    <row r="280" spans="1:2">
      <c r="A280" s="109" t="s">
        <v>1726</v>
      </c>
      <c r="B280" s="109" t="s">
        <v>1947</v>
      </c>
    </row>
    <row r="281" spans="1:2">
      <c r="A281" s="109" t="s">
        <v>1726</v>
      </c>
      <c r="B281" s="109" t="s">
        <v>1948</v>
      </c>
    </row>
    <row r="282" spans="1:2">
      <c r="A282" s="109" t="s">
        <v>1726</v>
      </c>
      <c r="B282" s="109" t="s">
        <v>1949</v>
      </c>
    </row>
    <row r="283" spans="1:2">
      <c r="A283" s="109" t="s">
        <v>1726</v>
      </c>
      <c r="B283" s="109" t="s">
        <v>1950</v>
      </c>
    </row>
    <row r="284" spans="1:2">
      <c r="A284" s="109" t="s">
        <v>1726</v>
      </c>
      <c r="B284" s="109" t="s">
        <v>1951</v>
      </c>
    </row>
    <row r="285" spans="1:2">
      <c r="A285" s="109" t="s">
        <v>1726</v>
      </c>
      <c r="B285" s="109" t="s">
        <v>1952</v>
      </c>
    </row>
    <row r="286" spans="1:2">
      <c r="A286" s="109" t="s">
        <v>1727</v>
      </c>
      <c r="B286" s="109" t="s">
        <v>1953</v>
      </c>
    </row>
    <row r="287" spans="1:2">
      <c r="A287" s="109" t="s">
        <v>1727</v>
      </c>
      <c r="B287" s="109" t="s">
        <v>1954</v>
      </c>
    </row>
    <row r="288" spans="1:2">
      <c r="A288" s="109" t="s">
        <v>1727</v>
      </c>
      <c r="B288" s="109" t="s">
        <v>1955</v>
      </c>
    </row>
    <row r="289" spans="1:2">
      <c r="A289" s="109" t="s">
        <v>1727</v>
      </c>
      <c r="B289" s="109" t="s">
        <v>1956</v>
      </c>
    </row>
    <row r="290" spans="1:2">
      <c r="A290" s="109" t="s">
        <v>1727</v>
      </c>
      <c r="B290" s="109" t="s">
        <v>1957</v>
      </c>
    </row>
    <row r="291" spans="1:2">
      <c r="A291" s="109" t="s">
        <v>1728</v>
      </c>
      <c r="B291" s="109" t="s">
        <v>1958</v>
      </c>
    </row>
    <row r="292" spans="1:2">
      <c r="A292" s="109" t="s">
        <v>1728</v>
      </c>
      <c r="B292" s="109" t="s">
        <v>1959</v>
      </c>
    </row>
    <row r="293" spans="1:2">
      <c r="A293" s="109" t="s">
        <v>1728</v>
      </c>
      <c r="B293" s="109" t="s">
        <v>1960</v>
      </c>
    </row>
    <row r="294" spans="1:2">
      <c r="A294" s="109" t="s">
        <v>1729</v>
      </c>
      <c r="B294" s="109" t="s">
        <v>1961</v>
      </c>
    </row>
    <row r="295" spans="1:2">
      <c r="A295" s="109" t="s">
        <v>1729</v>
      </c>
      <c r="B295" s="109" t="s">
        <v>1962</v>
      </c>
    </row>
    <row r="296" spans="1:2">
      <c r="A296" s="109" t="s">
        <v>1729</v>
      </c>
      <c r="B296" s="109" t="s">
        <v>1963</v>
      </c>
    </row>
    <row r="297" spans="1:2">
      <c r="A297" s="109" t="s">
        <v>1729</v>
      </c>
      <c r="B297" s="109" t="s">
        <v>1964</v>
      </c>
    </row>
    <row r="298" spans="1:2">
      <c r="A298" s="109" t="s">
        <v>1729</v>
      </c>
      <c r="B298" s="109" t="s">
        <v>1965</v>
      </c>
    </row>
    <row r="299" spans="1:2">
      <c r="A299" s="109" t="s">
        <v>1730</v>
      </c>
      <c r="B299" s="109" t="s">
        <v>1966</v>
      </c>
    </row>
    <row r="300" spans="1:2">
      <c r="A300" s="109" t="s">
        <v>1730</v>
      </c>
      <c r="B300" s="109" t="s">
        <v>1967</v>
      </c>
    </row>
    <row r="301" spans="1:2">
      <c r="A301" s="109" t="s">
        <v>1730</v>
      </c>
      <c r="B301" s="109" t="s">
        <v>1968</v>
      </c>
    </row>
    <row r="302" spans="1:2">
      <c r="A302" s="109" t="s">
        <v>1730</v>
      </c>
      <c r="B302" s="109" t="s">
        <v>1969</v>
      </c>
    </row>
    <row r="303" spans="1:2">
      <c r="A303" s="109" t="s">
        <v>1730</v>
      </c>
      <c r="B303" s="109" t="s">
        <v>1970</v>
      </c>
    </row>
    <row r="304" spans="1:2">
      <c r="A304" s="109" t="s">
        <v>1730</v>
      </c>
      <c r="B304" s="109" t="s">
        <v>1971</v>
      </c>
    </row>
    <row r="305" spans="1:2">
      <c r="A305" s="109" t="s">
        <v>1730</v>
      </c>
      <c r="B305" s="109" t="s">
        <v>1972</v>
      </c>
    </row>
    <row r="306" spans="1:2">
      <c r="A306" s="109" t="s">
        <v>1731</v>
      </c>
      <c r="B306" s="109" t="s">
        <v>1973</v>
      </c>
    </row>
    <row r="307" spans="1:2">
      <c r="A307" s="109" t="s">
        <v>1731</v>
      </c>
      <c r="B307" s="109" t="s">
        <v>1974</v>
      </c>
    </row>
    <row r="308" spans="1:2">
      <c r="A308" s="109" t="s">
        <v>1731</v>
      </c>
      <c r="B308" s="109" t="s">
        <v>1975</v>
      </c>
    </row>
    <row r="309" spans="1:2">
      <c r="A309" s="109" t="s">
        <v>1731</v>
      </c>
      <c r="B309" s="109" t="s">
        <v>1976</v>
      </c>
    </row>
    <row r="310" spans="1:2">
      <c r="A310" s="109" t="s">
        <v>1732</v>
      </c>
      <c r="B310" s="109" t="s">
        <v>1977</v>
      </c>
    </row>
    <row r="311" spans="1:2">
      <c r="A311" s="109" t="s">
        <v>1732</v>
      </c>
      <c r="B311" s="109" t="s">
        <v>1978</v>
      </c>
    </row>
    <row r="312" spans="1:2">
      <c r="A312" s="109" t="s">
        <v>1732</v>
      </c>
      <c r="B312" s="109" t="s">
        <v>1979</v>
      </c>
    </row>
    <row r="313" spans="1:2">
      <c r="A313" s="109" t="s">
        <v>1732</v>
      </c>
      <c r="B313" s="109" t="s">
        <v>1980</v>
      </c>
    </row>
    <row r="314" spans="1:2">
      <c r="A314" s="109" t="s">
        <v>1732</v>
      </c>
      <c r="B314" s="109" t="s">
        <v>1981</v>
      </c>
    </row>
    <row r="315" spans="1:2">
      <c r="A315" s="109" t="s">
        <v>1733</v>
      </c>
      <c r="B315" s="109" t="s">
        <v>1982</v>
      </c>
    </row>
    <row r="316" spans="1:2">
      <c r="A316" s="109" t="s">
        <v>1733</v>
      </c>
      <c r="B316" s="109" t="s">
        <v>1983</v>
      </c>
    </row>
    <row r="317" spans="1:2">
      <c r="A317" s="109" t="s">
        <v>1733</v>
      </c>
      <c r="B317" s="109" t="s">
        <v>1984</v>
      </c>
    </row>
    <row r="318" spans="1:2">
      <c r="A318" s="109" t="s">
        <v>1733</v>
      </c>
      <c r="B318" s="109" t="s">
        <v>1985</v>
      </c>
    </row>
    <row r="319" spans="1:2">
      <c r="A319" s="109" t="s">
        <v>1733</v>
      </c>
      <c r="B319" s="109" t="s">
        <v>1986</v>
      </c>
    </row>
    <row r="320" spans="1:2">
      <c r="A320" s="109" t="s">
        <v>1734</v>
      </c>
      <c r="B320" s="109" t="s">
        <v>1987</v>
      </c>
    </row>
    <row r="321" spans="1:2">
      <c r="A321" s="109" t="s">
        <v>1734</v>
      </c>
      <c r="B321" s="109" t="s">
        <v>1988</v>
      </c>
    </row>
    <row r="322" spans="1:2">
      <c r="A322" s="109" t="s">
        <v>1735</v>
      </c>
      <c r="B322" s="109" t="s">
        <v>1989</v>
      </c>
    </row>
    <row r="323" spans="1:2">
      <c r="A323" s="109" t="s">
        <v>1735</v>
      </c>
      <c r="B323" s="109" t="s">
        <v>1990</v>
      </c>
    </row>
  </sheetData>
  <sheetProtection formatCells="0" insertHyperlinks="0" autoFilter="0"/>
  <pageMargins left="0.75" right="0.75" top="1" bottom="1" header="0.511805555555556" footer="0.511805555555556"/>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AB22"/>
  <sheetViews>
    <sheetView workbookViewId="0">
      <selection activeCell="A1" sqref="A1"/>
    </sheetView>
  </sheetViews>
  <sheetFormatPr defaultColWidth="9" defaultRowHeight="9.6"/>
  <cols>
    <col min="1" max="1" width="8" style="99" customWidth="1"/>
    <col min="2" max="2" width="5" style="99" customWidth="1"/>
    <col min="3" max="4" width="4.28703703703704" style="99" customWidth="1"/>
    <col min="5" max="5" width="4.12962962962963" style="99" customWidth="1"/>
    <col min="6" max="22" width="4.28703703703704" style="99" customWidth="1"/>
    <col min="23" max="16384" width="10.287037037037" style="99" customWidth="1"/>
  </cols>
  <sheetData>
    <row r="1" spans="1:28">
      <c r="A1" s="99" t="s">
        <v>1991</v>
      </c>
      <c r="Z1" s="99" t="s">
        <v>1992</v>
      </c>
      <c r="AA1" s="99" t="s">
        <v>1993</v>
      </c>
      <c r="AB1" s="99" t="s">
        <v>1994</v>
      </c>
    </row>
    <row r="2" spans="1:28">
      <c r="A2" s="99" t="s">
        <v>1995</v>
      </c>
      <c r="B2" s="99" t="s">
        <v>1995</v>
      </c>
      <c r="C2" s="99" t="str">
        <f>B3</f>
        <v>_110</v>
      </c>
      <c r="D2" s="99" t="str">
        <f>B4</f>
        <v>_120</v>
      </c>
      <c r="E2" s="99" t="str">
        <f>B5</f>
        <v>_130</v>
      </c>
      <c r="F2" s="99" t="str">
        <f>B6</f>
        <v>_131</v>
      </c>
      <c r="G2" s="99" t="str">
        <f>B7</f>
        <v>_140</v>
      </c>
      <c r="H2" s="99" t="str">
        <f>B8</f>
        <v>_151</v>
      </c>
      <c r="I2" s="99" t="str">
        <f>B9</f>
        <v>_160</v>
      </c>
      <c r="J2" s="99" t="str">
        <f>B10</f>
        <v>_240</v>
      </c>
      <c r="K2" s="99" t="str">
        <f>B11</f>
        <v>_250</v>
      </c>
      <c r="L2" s="99" t="str">
        <f>B12</f>
        <v>_330</v>
      </c>
      <c r="M2" s="99" t="str">
        <f>B13</f>
        <v>_340</v>
      </c>
      <c r="N2" s="99" t="str">
        <f>B14</f>
        <v>_400</v>
      </c>
      <c r="O2" s="99" t="str">
        <f>B15</f>
        <v>_500</v>
      </c>
      <c r="P2" s="99" t="str">
        <f>B16</f>
        <v>_600</v>
      </c>
      <c r="Z2" s="99" t="e">
        <f>IF(#REF!=250,"__250",IF(#REF!=340,"__340",""))</f>
        <v>#REF!</v>
      </c>
      <c r="AA2" s="99" t="s">
        <v>1996</v>
      </c>
      <c r="AB2" s="99" t="s">
        <v>1997</v>
      </c>
    </row>
    <row r="3" spans="1:28">
      <c r="A3" s="99">
        <v>110</v>
      </c>
      <c r="B3" s="99" t="str">
        <f>"_"&amp;A3</f>
        <v>_110</v>
      </c>
      <c r="C3" s="99">
        <v>120</v>
      </c>
      <c r="D3" s="99">
        <v>210</v>
      </c>
      <c r="E3" s="99">
        <v>210</v>
      </c>
      <c r="F3" s="99">
        <v>210</v>
      </c>
      <c r="G3" s="99">
        <v>110</v>
      </c>
      <c r="H3" s="99">
        <v>210</v>
      </c>
      <c r="I3" s="99">
        <v>900</v>
      </c>
      <c r="J3" s="99">
        <v>110</v>
      </c>
      <c r="K3" s="99">
        <v>300</v>
      </c>
      <c r="L3" s="99">
        <v>110</v>
      </c>
      <c r="M3" s="99">
        <v>300</v>
      </c>
      <c r="N3" s="99">
        <v>110</v>
      </c>
      <c r="O3" s="99">
        <v>110</v>
      </c>
      <c r="P3" s="99">
        <v>110</v>
      </c>
      <c r="AA3" s="99" t="s">
        <v>1998</v>
      </c>
      <c r="AB3" s="99" t="s">
        <v>1999</v>
      </c>
    </row>
    <row r="4" spans="1:28">
      <c r="A4" s="99">
        <v>120</v>
      </c>
      <c r="B4" s="99" t="str">
        <f t="shared" ref="B4:B16" si="0">"_"&amp;A4</f>
        <v>_120</v>
      </c>
      <c r="D4" s="99">
        <v>220</v>
      </c>
      <c r="E4" s="99">
        <v>220</v>
      </c>
      <c r="F4" s="99">
        <v>220</v>
      </c>
      <c r="G4" s="99">
        <v>120</v>
      </c>
      <c r="H4" s="99">
        <v>220</v>
      </c>
      <c r="J4" s="99">
        <v>120</v>
      </c>
      <c r="K4" s="99">
        <v>800</v>
      </c>
      <c r="L4" s="99">
        <v>120</v>
      </c>
      <c r="M4" s="99">
        <v>800</v>
      </c>
      <c r="N4" s="99">
        <v>120</v>
      </c>
      <c r="O4" s="99">
        <v>120</v>
      </c>
      <c r="P4" s="99">
        <v>120</v>
      </c>
      <c r="AA4" s="99" t="s">
        <v>2000</v>
      </c>
      <c r="AB4" s="99" t="s">
        <v>2001</v>
      </c>
    </row>
    <row r="5" spans="1:28">
      <c r="A5" s="99">
        <v>130</v>
      </c>
      <c r="B5" s="99" t="str">
        <f t="shared" si="0"/>
        <v>_130</v>
      </c>
      <c r="AA5" s="99" t="s">
        <v>2002</v>
      </c>
      <c r="AB5" s="99" t="s">
        <v>2003</v>
      </c>
    </row>
    <row r="6" spans="1:28">
      <c r="A6" s="99">
        <v>131</v>
      </c>
      <c r="B6" s="99" t="str">
        <f t="shared" si="0"/>
        <v>_131</v>
      </c>
      <c r="AA6" s="99" t="s">
        <v>2004</v>
      </c>
      <c r="AB6" s="99" t="s">
        <v>2005</v>
      </c>
    </row>
    <row r="7" spans="1:28">
      <c r="A7" s="99">
        <v>140</v>
      </c>
      <c r="B7" s="99" t="str">
        <f t="shared" si="0"/>
        <v>_140</v>
      </c>
      <c r="AB7" s="99" t="s">
        <v>2006</v>
      </c>
    </row>
    <row r="8" spans="1:28">
      <c r="A8" s="99">
        <v>151</v>
      </c>
      <c r="B8" s="99" t="str">
        <f t="shared" si="0"/>
        <v>_151</v>
      </c>
      <c r="AB8" s="99" t="s">
        <v>2007</v>
      </c>
    </row>
    <row r="9" spans="1:28">
      <c r="A9" s="99">
        <v>160</v>
      </c>
      <c r="B9" s="99" t="str">
        <f t="shared" si="0"/>
        <v>_160</v>
      </c>
      <c r="AB9" s="99" t="s">
        <v>2008</v>
      </c>
    </row>
    <row r="10" spans="1:28">
      <c r="A10" s="99">
        <v>240</v>
      </c>
      <c r="B10" s="99" t="str">
        <f t="shared" si="0"/>
        <v>_240</v>
      </c>
      <c r="AB10" s="99" t="s">
        <v>2009</v>
      </c>
    </row>
    <row r="11" spans="1:2">
      <c r="A11" s="99">
        <v>250</v>
      </c>
      <c r="B11" s="99" t="str">
        <f t="shared" si="0"/>
        <v>_250</v>
      </c>
    </row>
    <row r="12" spans="1:2">
      <c r="A12" s="99">
        <v>330</v>
      </c>
      <c r="B12" s="99" t="str">
        <f t="shared" si="0"/>
        <v>_330</v>
      </c>
    </row>
    <row r="13" spans="1:2">
      <c r="A13" s="99">
        <v>340</v>
      </c>
      <c r="B13" s="99" t="str">
        <f t="shared" si="0"/>
        <v>_340</v>
      </c>
    </row>
    <row r="14" spans="1:2">
      <c r="A14" s="99">
        <v>400</v>
      </c>
      <c r="B14" s="99" t="str">
        <f t="shared" si="0"/>
        <v>_400</v>
      </c>
    </row>
    <row r="15" spans="1:2">
      <c r="A15" s="99">
        <v>500</v>
      </c>
      <c r="B15" s="99" t="str">
        <f t="shared" si="0"/>
        <v>_500</v>
      </c>
    </row>
    <row r="16" spans="1:2">
      <c r="A16" s="99">
        <v>600</v>
      </c>
      <c r="B16" s="99" t="str">
        <f t="shared" si="0"/>
        <v>_600</v>
      </c>
    </row>
    <row r="17" spans="1:1">
      <c r="A17" s="99" t="s">
        <v>2010</v>
      </c>
    </row>
    <row r="18" spans="1:2">
      <c r="A18" s="99" t="s">
        <v>2011</v>
      </c>
      <c r="B18" s="99" t="s">
        <v>2011</v>
      </c>
    </row>
    <row r="19" spans="1:6">
      <c r="A19" s="99">
        <v>131</v>
      </c>
      <c r="B19" s="99" t="str">
        <f>"\"&amp;A19</f>
        <v>\131</v>
      </c>
      <c r="C19" s="99" t="str">
        <f>B19</f>
        <v>\131</v>
      </c>
      <c r="D19" s="99" t="str">
        <f>B20</f>
        <v>\140</v>
      </c>
      <c r="E19" s="99" t="str">
        <f>B21</f>
        <v>\151</v>
      </c>
      <c r="F19" s="99" t="str">
        <f>B22</f>
        <v>\160</v>
      </c>
    </row>
    <row r="20" spans="1:6">
      <c r="A20" s="99">
        <v>140</v>
      </c>
      <c r="B20" s="99" t="str">
        <f t="shared" ref="B20:B22" si="1">"\"&amp;A20</f>
        <v>\140</v>
      </c>
      <c r="C20" s="99">
        <v>610</v>
      </c>
      <c r="D20" s="99">
        <v>510</v>
      </c>
      <c r="E20" s="99">
        <v>610</v>
      </c>
      <c r="F20" s="99">
        <v>700</v>
      </c>
    </row>
    <row r="21" spans="1:5">
      <c r="A21" s="99">
        <v>151</v>
      </c>
      <c r="B21" s="99" t="str">
        <f t="shared" si="1"/>
        <v>\151</v>
      </c>
      <c r="C21" s="99">
        <v>620</v>
      </c>
      <c r="D21" s="99">
        <v>520</v>
      </c>
      <c r="E21" s="99">
        <v>620</v>
      </c>
    </row>
    <row r="22" spans="1:2">
      <c r="A22" s="99">
        <v>160</v>
      </c>
      <c r="B22" s="99" t="str">
        <f t="shared" si="1"/>
        <v>\160</v>
      </c>
    </row>
  </sheetData>
  <sheetProtection formatCells="0" insertHyperlinks="0" autoFilter="0"/>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17"/>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9.6"/>
  <cols>
    <col min="1" max="2" width="10.1296296296296" style="99" customWidth="1"/>
    <col min="3" max="16" width="8.71296296296296" style="99" customWidth="1"/>
    <col min="17" max="17" width="10.287037037037" style="99" customWidth="1"/>
    <col min="18" max="18" width="15.8518518518519" style="99" customWidth="1"/>
    <col min="19" max="16384" width="10.287037037037" style="99" customWidth="1"/>
  </cols>
  <sheetData>
    <row r="1" ht="15" customHeight="1" spans="1:19">
      <c r="A1" s="100" t="s">
        <v>2012</v>
      </c>
      <c r="B1" s="101" t="s">
        <v>2013</v>
      </c>
      <c r="C1" s="102">
        <v>110</v>
      </c>
      <c r="D1" s="102">
        <v>110</v>
      </c>
      <c r="E1" s="102">
        <v>120</v>
      </c>
      <c r="F1" s="102">
        <v>120</v>
      </c>
      <c r="G1" s="102">
        <v>210</v>
      </c>
      <c r="H1" s="102">
        <v>210</v>
      </c>
      <c r="I1" s="102">
        <v>220</v>
      </c>
      <c r="J1" s="102">
        <v>220</v>
      </c>
      <c r="K1" s="102">
        <v>300</v>
      </c>
      <c r="L1" s="102">
        <v>300</v>
      </c>
      <c r="M1" s="102">
        <v>800</v>
      </c>
      <c r="N1" s="102">
        <v>800</v>
      </c>
      <c r="O1" s="102">
        <v>900</v>
      </c>
      <c r="P1" s="102">
        <v>900</v>
      </c>
      <c r="Q1" s="106"/>
      <c r="R1" s="103" t="s">
        <v>2014</v>
      </c>
      <c r="S1" s="107" t="e">
        <f>#REF!</f>
        <v>#REF!</v>
      </c>
    </row>
    <row r="2" ht="15" customHeight="1" spans="1:19">
      <c r="A2" s="103"/>
      <c r="B2" s="101"/>
      <c r="C2" s="102">
        <v>1</v>
      </c>
      <c r="D2" s="102">
        <v>2</v>
      </c>
      <c r="E2" s="102">
        <v>1</v>
      </c>
      <c r="F2" s="102">
        <v>2</v>
      </c>
      <c r="G2" s="102">
        <v>1</v>
      </c>
      <c r="H2" s="102">
        <v>2</v>
      </c>
      <c r="I2" s="102">
        <v>1</v>
      </c>
      <c r="J2" s="102">
        <v>2</v>
      </c>
      <c r="K2" s="102">
        <v>1</v>
      </c>
      <c r="L2" s="102">
        <v>2</v>
      </c>
      <c r="M2" s="102">
        <v>1</v>
      </c>
      <c r="N2" s="102">
        <v>2</v>
      </c>
      <c r="O2" s="102">
        <v>1</v>
      </c>
      <c r="P2" s="102">
        <v>2</v>
      </c>
      <c r="Q2" s="106"/>
      <c r="R2" s="103" t="s">
        <v>2015</v>
      </c>
      <c r="S2" s="105" t="e">
        <f>#REF!</f>
        <v>#REF!</v>
      </c>
    </row>
    <row r="3" ht="15" customHeight="1" spans="1:19">
      <c r="A3" s="104" t="s">
        <v>2016</v>
      </c>
      <c r="B3" s="101" t="s">
        <v>2017</v>
      </c>
      <c r="C3" s="102" t="s">
        <v>2018</v>
      </c>
      <c r="D3" s="102" t="s">
        <v>2019</v>
      </c>
      <c r="E3" s="102" t="s">
        <v>2020</v>
      </c>
      <c r="F3" s="102" t="s">
        <v>2021</v>
      </c>
      <c r="G3" s="102" t="s">
        <v>2022</v>
      </c>
      <c r="H3" s="102" t="s">
        <v>2023</v>
      </c>
      <c r="I3" s="102" t="s">
        <v>2024</v>
      </c>
      <c r="J3" s="102" t="s">
        <v>2025</v>
      </c>
      <c r="K3" s="102" t="s">
        <v>2026</v>
      </c>
      <c r="L3" s="102" t="s">
        <v>2027</v>
      </c>
      <c r="M3" s="102" t="s">
        <v>2028</v>
      </c>
      <c r="N3" s="102" t="s">
        <v>2029</v>
      </c>
      <c r="O3" s="102" t="s">
        <v>2030</v>
      </c>
      <c r="P3" s="102" t="s">
        <v>2031</v>
      </c>
      <c r="Q3" s="106"/>
      <c r="R3" s="103" t="s">
        <v>2032</v>
      </c>
      <c r="S3" s="107" t="e">
        <f>#REF!</f>
        <v>#REF!</v>
      </c>
    </row>
    <row r="4" ht="15" customHeight="1" spans="1:19">
      <c r="A4" s="102">
        <v>110</v>
      </c>
      <c r="B4" s="105" t="e">
        <f>SUMIF(C4:P4,"&lt;&gt;*",C4:P4)</f>
        <v>#REF!</v>
      </c>
      <c r="C4" s="102" t="s">
        <v>2033</v>
      </c>
      <c r="D4" s="102" t="s">
        <v>2033</v>
      </c>
      <c r="E4" s="105" t="e">
        <f>IF(AND($S$1=$A4,$S$3=E$1,$S$4=E$2),ROUND($S$2*25%*50%,2),0)</f>
        <v>#REF!</v>
      </c>
      <c r="F4" s="102" t="s">
        <v>2033</v>
      </c>
      <c r="G4" s="102" t="s">
        <v>2033</v>
      </c>
      <c r="H4" s="102" t="s">
        <v>2033</v>
      </c>
      <c r="I4" s="102" t="s">
        <v>2033</v>
      </c>
      <c r="J4" s="102" t="s">
        <v>2033</v>
      </c>
      <c r="K4" s="102" t="s">
        <v>2033</v>
      </c>
      <c r="L4" s="102" t="s">
        <v>2033</v>
      </c>
      <c r="M4" s="102" t="s">
        <v>2033</v>
      </c>
      <c r="N4" s="102" t="s">
        <v>2033</v>
      </c>
      <c r="O4" s="102" t="s">
        <v>2033</v>
      </c>
      <c r="P4" s="102" t="s">
        <v>2033</v>
      </c>
      <c r="Q4" s="106"/>
      <c r="R4" s="103" t="s">
        <v>2034</v>
      </c>
      <c r="S4" s="107" t="e">
        <f>#REF!</f>
        <v>#REF!</v>
      </c>
    </row>
    <row r="5" ht="15" customHeight="1" spans="1:19">
      <c r="A5" s="102">
        <v>120</v>
      </c>
      <c r="B5" s="105" t="e">
        <f t="shared" ref="B5:B17" si="0">SUMIF(C5:P5,"&lt;&gt;*",C5:P5)</f>
        <v>#REF!</v>
      </c>
      <c r="C5" s="102" t="s">
        <v>2033</v>
      </c>
      <c r="D5" s="102" t="s">
        <v>2033</v>
      </c>
      <c r="E5" s="102" t="s">
        <v>2033</v>
      </c>
      <c r="F5" s="102" t="s">
        <v>2033</v>
      </c>
      <c r="G5" s="105" t="e">
        <f>IF(AND($S$1=$A5,$S$3=G$1,$S$4=G$2),ROUND($S$2*25%,2),0)</f>
        <v>#REF!</v>
      </c>
      <c r="H5" s="102" t="s">
        <v>2033</v>
      </c>
      <c r="I5" s="105" t="e">
        <f>IF(AND($S$1=$A5,$S$3=I$1,$S$4=I$2),ROUND($S$2*25%*50%,2),0)</f>
        <v>#REF!</v>
      </c>
      <c r="J5" s="102" t="s">
        <v>2033</v>
      </c>
      <c r="K5" s="102" t="s">
        <v>2033</v>
      </c>
      <c r="L5" s="102" t="s">
        <v>2033</v>
      </c>
      <c r="M5" s="102" t="s">
        <v>2033</v>
      </c>
      <c r="N5" s="102" t="s">
        <v>2033</v>
      </c>
      <c r="O5" s="102" t="s">
        <v>2033</v>
      </c>
      <c r="P5" s="102" t="s">
        <v>2033</v>
      </c>
      <c r="Q5" s="106"/>
      <c r="R5" s="103" t="s">
        <v>2035</v>
      </c>
      <c r="S5" s="108" t="e">
        <f>#REF!</f>
        <v>#REF!</v>
      </c>
    </row>
    <row r="6" ht="15" customHeight="1" spans="1:19">
      <c r="A6" s="102">
        <v>130</v>
      </c>
      <c r="B6" s="105" t="e">
        <f t="shared" si="0"/>
        <v>#REF!</v>
      </c>
      <c r="C6" s="102" t="s">
        <v>2033</v>
      </c>
      <c r="D6" s="102" t="s">
        <v>2033</v>
      </c>
      <c r="E6" s="102" t="s">
        <v>2033</v>
      </c>
      <c r="F6" s="102" t="s">
        <v>2033</v>
      </c>
      <c r="G6" s="105" t="e">
        <f>IF(AND($S$1=$A6,$S$3=G$1,$S$4=G$2),ROUND($S$2*25%,2),0)</f>
        <v>#REF!</v>
      </c>
      <c r="H6" s="102" t="s">
        <v>2033</v>
      </c>
      <c r="I6" s="105" t="e">
        <f>IF(AND($S$1=$A6,$S$3=I$1,$S$4=I$2),ROUND($S$2*25%*50%,2),0)</f>
        <v>#REF!</v>
      </c>
      <c r="J6" s="102" t="s">
        <v>2033</v>
      </c>
      <c r="K6" s="102" t="s">
        <v>2033</v>
      </c>
      <c r="L6" s="102" t="s">
        <v>2033</v>
      </c>
      <c r="M6" s="102" t="s">
        <v>2033</v>
      </c>
      <c r="N6" s="102" t="s">
        <v>2033</v>
      </c>
      <c r="O6" s="102" t="s">
        <v>2033</v>
      </c>
      <c r="P6" s="102" t="s">
        <v>2033</v>
      </c>
      <c r="Q6" s="106"/>
      <c r="R6" s="103" t="s">
        <v>2036</v>
      </c>
      <c r="S6" s="105">
        <f>IFERROR(INDEX($C$4:$P$17,MATCH(S1,$A$4:$A$17,0),MATCH(S5,C3:P3,0)),0)</f>
        <v>0</v>
      </c>
    </row>
    <row r="7" ht="15" customHeight="1" spans="1:19">
      <c r="A7" s="102">
        <v>131</v>
      </c>
      <c r="B7" s="105" t="e">
        <f t="shared" si="0"/>
        <v>#REF!</v>
      </c>
      <c r="C7" s="102" t="s">
        <v>2033</v>
      </c>
      <c r="D7" s="102" t="s">
        <v>2033</v>
      </c>
      <c r="E7" s="102" t="s">
        <v>2033</v>
      </c>
      <c r="F7" s="102" t="s">
        <v>2033</v>
      </c>
      <c r="G7" s="105" t="e">
        <f>IF(AND($S$1=$A7,$S$3=G$1,$S$4=G$2),ROUND($S$2*25%,2),0)</f>
        <v>#REF!</v>
      </c>
      <c r="H7" s="102" t="s">
        <v>2033</v>
      </c>
      <c r="I7" s="105" t="e">
        <f>IF(AND($S$1=$A7,$S$3=I$1,$S$4=I$2),ROUND($S$2*25%*50%,2),0)</f>
        <v>#REF!</v>
      </c>
      <c r="J7" s="102" t="s">
        <v>2033</v>
      </c>
      <c r="K7" s="102" t="s">
        <v>2033</v>
      </c>
      <c r="L7" s="102" t="s">
        <v>2033</v>
      </c>
      <c r="M7" s="102" t="s">
        <v>2033</v>
      </c>
      <c r="N7" s="102" t="s">
        <v>2033</v>
      </c>
      <c r="O7" s="102" t="s">
        <v>2033</v>
      </c>
      <c r="P7" s="102" t="s">
        <v>2033</v>
      </c>
      <c r="Q7" s="106"/>
      <c r="R7" s="106"/>
      <c r="S7" s="106"/>
    </row>
    <row r="8" ht="15" customHeight="1" spans="1:19">
      <c r="A8" s="102">
        <v>140</v>
      </c>
      <c r="B8" s="105" t="e">
        <f t="shared" si="0"/>
        <v>#REF!</v>
      </c>
      <c r="C8" s="102" t="s">
        <v>2033</v>
      </c>
      <c r="D8" s="105" t="e">
        <f>IF(AND($S$1=$A8,$S$3=D$1,$S$4=D$2),ROUND($S$2*25%,2),0)</f>
        <v>#REF!</v>
      </c>
      <c r="E8" s="105" t="e">
        <f>IF(AND($S$1=$A8,$S$3=E$1,$S$4=E$2),ROUND($S$2*25%*50%,2),0)</f>
        <v>#REF!</v>
      </c>
      <c r="F8" s="105" t="e">
        <f>IF(AND($S$1=$A8,$S$3=F$1,$S$4=F$2),ROUND($S$2*25%*50%,2),0)</f>
        <v>#REF!</v>
      </c>
      <c r="G8" s="102" t="s">
        <v>2033</v>
      </c>
      <c r="H8" s="102" t="s">
        <v>2033</v>
      </c>
      <c r="I8" s="102" t="s">
        <v>2033</v>
      </c>
      <c r="J8" s="102" t="s">
        <v>2033</v>
      </c>
      <c r="K8" s="102" t="s">
        <v>2033</v>
      </c>
      <c r="L8" s="102" t="s">
        <v>2033</v>
      </c>
      <c r="M8" s="102" t="s">
        <v>2033</v>
      </c>
      <c r="N8" s="102" t="s">
        <v>2033</v>
      </c>
      <c r="O8" s="102" t="s">
        <v>2033</v>
      </c>
      <c r="P8" s="102" t="s">
        <v>2033</v>
      </c>
      <c r="Q8" s="106"/>
      <c r="R8" s="106"/>
      <c r="S8" s="106"/>
    </row>
    <row r="9" ht="15" customHeight="1" spans="1:19">
      <c r="A9" s="102">
        <v>151</v>
      </c>
      <c r="B9" s="105" t="e">
        <f t="shared" si="0"/>
        <v>#REF!</v>
      </c>
      <c r="C9" s="102" t="s">
        <v>2033</v>
      </c>
      <c r="D9" s="102" t="s">
        <v>2033</v>
      </c>
      <c r="E9" s="102" t="s">
        <v>2033</v>
      </c>
      <c r="F9" s="102" t="s">
        <v>2033</v>
      </c>
      <c r="G9" s="105" t="e">
        <f>IF(AND($S$1=$A9,$S$3=G$1,$S$4=G$2),ROUND($S$2*25%,2),0)</f>
        <v>#REF!</v>
      </c>
      <c r="H9" s="105" t="e">
        <f>IF(AND($S$1=$A9,$S$3=H$1,$S$4=H$2),ROUND($S$2*25%,2),0)</f>
        <v>#REF!</v>
      </c>
      <c r="I9" s="105" t="e">
        <f>IF(AND($S$1=$A9,$S$3=I$1,$S$4=I$2),ROUND($S$2*25%*50%,2),0)</f>
        <v>#REF!</v>
      </c>
      <c r="J9" s="105" t="e">
        <f>IF(AND($S$1=$A9,$S$3=J$1,$S$4=J$2),ROUND($S$2*25%*50%,2),0)</f>
        <v>#REF!</v>
      </c>
      <c r="K9" s="102" t="s">
        <v>2033</v>
      </c>
      <c r="L9" s="102" t="s">
        <v>2033</v>
      </c>
      <c r="M9" s="102" t="s">
        <v>2033</v>
      </c>
      <c r="N9" s="102" t="s">
        <v>2033</v>
      </c>
      <c r="O9" s="102" t="s">
        <v>2033</v>
      </c>
      <c r="P9" s="102" t="s">
        <v>2033</v>
      </c>
      <c r="Q9" s="106"/>
      <c r="R9" s="106"/>
      <c r="S9" s="106"/>
    </row>
    <row r="10" ht="15" customHeight="1" spans="1:19">
      <c r="A10" s="102">
        <v>160</v>
      </c>
      <c r="B10" s="105" t="e">
        <f t="shared" si="0"/>
        <v>#REF!</v>
      </c>
      <c r="C10" s="102" t="s">
        <v>2033</v>
      </c>
      <c r="D10" s="102" t="s">
        <v>2033</v>
      </c>
      <c r="E10" s="102" t="s">
        <v>2033</v>
      </c>
      <c r="F10" s="102" t="s">
        <v>2033</v>
      </c>
      <c r="G10" s="102" t="s">
        <v>2033</v>
      </c>
      <c r="H10" s="102" t="s">
        <v>2033</v>
      </c>
      <c r="I10" s="102" t="s">
        <v>2033</v>
      </c>
      <c r="J10" s="102" t="s">
        <v>2033</v>
      </c>
      <c r="K10" s="102" t="s">
        <v>2033</v>
      </c>
      <c r="L10" s="102" t="s">
        <v>2033</v>
      </c>
      <c r="M10" s="102" t="s">
        <v>2033</v>
      </c>
      <c r="N10" s="102" t="s">
        <v>2033</v>
      </c>
      <c r="O10" s="102" t="s">
        <v>2033</v>
      </c>
      <c r="P10" s="105" t="e">
        <f>IF(AND($S$1=$A10,$S$3=P$1,$S$4=P$1),ROUND($S$2*25%,2),0)</f>
        <v>#REF!</v>
      </c>
      <c r="Q10" s="106"/>
      <c r="R10" s="106"/>
      <c r="S10" s="106"/>
    </row>
    <row r="11" ht="15" customHeight="1" spans="1:19">
      <c r="A11" s="102">
        <v>240</v>
      </c>
      <c r="B11" s="105" t="e">
        <f t="shared" si="0"/>
        <v>#REF!</v>
      </c>
      <c r="C11" s="102" t="s">
        <v>2033</v>
      </c>
      <c r="D11" s="105" t="e">
        <f>IF(AND($S$1=$A11,$S$3=D$1,$S$4=D$2),ROUND($S$2*25%,2),0)</f>
        <v>#REF!</v>
      </c>
      <c r="E11" s="105" t="e">
        <f>IF(AND($S$1=$A11,$S$3=E$1,$S$4=E$2),ROUND($S$2*25%*50%,2),0)</f>
        <v>#REF!</v>
      </c>
      <c r="F11" s="105" t="e">
        <f>IF(AND($S$1=$A11,$S$3=F$1,$S$4=F$2),ROUND($S$2*25%*50%,2),0)</f>
        <v>#REF!</v>
      </c>
      <c r="G11" s="102" t="s">
        <v>2033</v>
      </c>
      <c r="H11" s="102" t="s">
        <v>2033</v>
      </c>
      <c r="I11" s="102" t="s">
        <v>2033</v>
      </c>
      <c r="J11" s="102" t="s">
        <v>2033</v>
      </c>
      <c r="K11" s="102" t="s">
        <v>2033</v>
      </c>
      <c r="L11" s="102" t="s">
        <v>2033</v>
      </c>
      <c r="M11" s="102" t="s">
        <v>2033</v>
      </c>
      <c r="N11" s="102" t="s">
        <v>2033</v>
      </c>
      <c r="O11" s="102" t="s">
        <v>2033</v>
      </c>
      <c r="P11" s="102" t="s">
        <v>2033</v>
      </c>
      <c r="Q11" s="106"/>
      <c r="R11" s="106"/>
      <c r="S11" s="106"/>
    </row>
    <row r="12" ht="15" customHeight="1" spans="1:19">
      <c r="A12" s="102">
        <v>250</v>
      </c>
      <c r="B12" s="105" t="e">
        <f t="shared" si="0"/>
        <v>#REF!</v>
      </c>
      <c r="C12" s="102" t="s">
        <v>2033</v>
      </c>
      <c r="D12" s="102" t="s">
        <v>2033</v>
      </c>
      <c r="E12" s="102" t="s">
        <v>2033</v>
      </c>
      <c r="F12" s="102" t="s">
        <v>2033</v>
      </c>
      <c r="G12" s="102" t="s">
        <v>2033</v>
      </c>
      <c r="H12" s="102" t="s">
        <v>2033</v>
      </c>
      <c r="I12" s="102" t="s">
        <v>2033</v>
      </c>
      <c r="J12" s="102" t="s">
        <v>2033</v>
      </c>
      <c r="K12" s="102" t="s">
        <v>2033</v>
      </c>
      <c r="L12" s="105" t="e">
        <f>IF(AND($S$1=$A12,$S$3=L$1,$S$4=L$2),ROUND($S$2*15%,2),0)</f>
        <v>#REF!</v>
      </c>
      <c r="M12" s="102" t="s">
        <v>2033</v>
      </c>
      <c r="N12" s="105" t="e">
        <f>IF(AND($S$1=$A12,$S$3=N$1,$S$4=N$2),ROUND($S$2*25%,2),0)</f>
        <v>#REF!</v>
      </c>
      <c r="O12" s="102" t="s">
        <v>2033</v>
      </c>
      <c r="P12" s="102" t="s">
        <v>2033</v>
      </c>
      <c r="Q12" s="106"/>
      <c r="R12" s="106"/>
      <c r="S12" s="106"/>
    </row>
    <row r="13" ht="15" customHeight="1" spans="1:19">
      <c r="A13" s="102">
        <v>330</v>
      </c>
      <c r="B13" s="105" t="e">
        <f t="shared" si="0"/>
        <v>#REF!</v>
      </c>
      <c r="C13" s="102" t="s">
        <v>2033</v>
      </c>
      <c r="D13" s="105" t="e">
        <f>IF(AND($S$1=$A13,$S$3=D$1,$S$4=D$2),ROUND($S$2*25%,2),0)</f>
        <v>#REF!</v>
      </c>
      <c r="E13" s="105" t="e">
        <f>IF(AND($S$1=$A13,$S$3=E$1,$S$4=E$2),ROUND($S$2*25%*50%,2),0)</f>
        <v>#REF!</v>
      </c>
      <c r="F13" s="105" t="e">
        <f>IF(AND($S$1=$A13,$S$3=F$1,$S$4=F$2),ROUND($S$2*25%*50%,2),0)</f>
        <v>#REF!</v>
      </c>
      <c r="G13" s="102" t="s">
        <v>2033</v>
      </c>
      <c r="H13" s="102" t="s">
        <v>2033</v>
      </c>
      <c r="I13" s="102" t="s">
        <v>2033</v>
      </c>
      <c r="J13" s="102" t="s">
        <v>2033</v>
      </c>
      <c r="K13" s="102" t="s">
        <v>2033</v>
      </c>
      <c r="L13" s="102" t="s">
        <v>2033</v>
      </c>
      <c r="M13" s="102" t="s">
        <v>2033</v>
      </c>
      <c r="N13" s="102" t="s">
        <v>2033</v>
      </c>
      <c r="O13" s="102" t="s">
        <v>2033</v>
      </c>
      <c r="P13" s="102" t="s">
        <v>2033</v>
      </c>
      <c r="Q13" s="106"/>
      <c r="R13" s="106"/>
      <c r="S13" s="106"/>
    </row>
    <row r="14" ht="15" customHeight="1" spans="1:19">
      <c r="A14" s="102">
        <v>340</v>
      </c>
      <c r="B14" s="105" t="e">
        <f t="shared" si="0"/>
        <v>#REF!</v>
      </c>
      <c r="C14" s="102" t="s">
        <v>2033</v>
      </c>
      <c r="D14" s="102" t="s">
        <v>2033</v>
      </c>
      <c r="E14" s="102" t="s">
        <v>2033</v>
      </c>
      <c r="F14" s="102" t="s">
        <v>2033</v>
      </c>
      <c r="G14" s="102" t="s">
        <v>2033</v>
      </c>
      <c r="H14" s="102" t="s">
        <v>2033</v>
      </c>
      <c r="I14" s="102" t="s">
        <v>2033</v>
      </c>
      <c r="J14" s="102" t="s">
        <v>2033</v>
      </c>
      <c r="K14" s="102" t="s">
        <v>2033</v>
      </c>
      <c r="L14" s="105" t="e">
        <f>IF(AND($S$1=$A14,$S$3=L$1,$S$4=L$2),ROUND($S$2*15%,2),0)</f>
        <v>#REF!</v>
      </c>
      <c r="M14" s="102" t="s">
        <v>2033</v>
      </c>
      <c r="N14" s="105" t="e">
        <f>IF(AND($S$1=$A14,$S$3=N$1,$S$4=N$2),ROUND($S$2*25%,2),0)</f>
        <v>#REF!</v>
      </c>
      <c r="O14" s="102" t="s">
        <v>2033</v>
      </c>
      <c r="P14" s="102" t="s">
        <v>2033</v>
      </c>
      <c r="Q14" s="106"/>
      <c r="R14" s="106"/>
      <c r="S14" s="106"/>
    </row>
    <row r="15" ht="15" customHeight="1" spans="1:19">
      <c r="A15" s="102">
        <v>400</v>
      </c>
      <c r="B15" s="105" t="e">
        <f t="shared" si="0"/>
        <v>#REF!</v>
      </c>
      <c r="C15" s="102" t="s">
        <v>2033</v>
      </c>
      <c r="D15" s="105" t="e">
        <f t="shared" ref="D15:D17" si="1">IF(AND($S$1=$A15,$S$3=D$1,$S$4=D$2),ROUND($S$2*25%,2),0)</f>
        <v>#REF!</v>
      </c>
      <c r="E15" s="105" t="e">
        <f t="shared" ref="E15:F17" si="2">IF(AND($S$1=$A15,$S$3=E$1,$S$4=E$2),ROUND($S$2*25%*50%,2),0)</f>
        <v>#REF!</v>
      </c>
      <c r="F15" s="105" t="e">
        <f t="shared" si="2"/>
        <v>#REF!</v>
      </c>
      <c r="G15" s="102" t="s">
        <v>2033</v>
      </c>
      <c r="H15" s="102" t="s">
        <v>2033</v>
      </c>
      <c r="I15" s="102" t="s">
        <v>2033</v>
      </c>
      <c r="J15" s="102" t="s">
        <v>2033</v>
      </c>
      <c r="K15" s="102" t="s">
        <v>2033</v>
      </c>
      <c r="L15" s="102" t="s">
        <v>2033</v>
      </c>
      <c r="M15" s="102" t="s">
        <v>2033</v>
      </c>
      <c r="N15" s="102" t="s">
        <v>2033</v>
      </c>
      <c r="O15" s="102" t="s">
        <v>2033</v>
      </c>
      <c r="P15" s="102" t="s">
        <v>2033</v>
      </c>
      <c r="Q15" s="106"/>
      <c r="R15" s="106"/>
      <c r="S15" s="106"/>
    </row>
    <row r="16" ht="15" customHeight="1" spans="1:19">
      <c r="A16" s="102">
        <v>500</v>
      </c>
      <c r="B16" s="105" t="e">
        <f t="shared" si="0"/>
        <v>#REF!</v>
      </c>
      <c r="C16" s="102" t="s">
        <v>2033</v>
      </c>
      <c r="D16" s="105" t="e">
        <f t="shared" si="1"/>
        <v>#REF!</v>
      </c>
      <c r="E16" s="105" t="e">
        <f t="shared" si="2"/>
        <v>#REF!</v>
      </c>
      <c r="F16" s="105" t="e">
        <f t="shared" si="2"/>
        <v>#REF!</v>
      </c>
      <c r="G16" s="102" t="s">
        <v>2033</v>
      </c>
      <c r="H16" s="102" t="s">
        <v>2033</v>
      </c>
      <c r="I16" s="102" t="s">
        <v>2033</v>
      </c>
      <c r="J16" s="102" t="s">
        <v>2033</v>
      </c>
      <c r="K16" s="102" t="s">
        <v>2033</v>
      </c>
      <c r="L16" s="102" t="s">
        <v>2033</v>
      </c>
      <c r="M16" s="102" t="s">
        <v>2033</v>
      </c>
      <c r="N16" s="102" t="s">
        <v>2033</v>
      </c>
      <c r="O16" s="102" t="s">
        <v>2033</v>
      </c>
      <c r="P16" s="102" t="s">
        <v>2033</v>
      </c>
      <c r="Q16" s="106"/>
      <c r="R16" s="106"/>
      <c r="S16" s="106"/>
    </row>
    <row r="17" ht="10.2" spans="1:17">
      <c r="A17" s="102">
        <v>600</v>
      </c>
      <c r="B17" s="105" t="e">
        <f t="shared" si="0"/>
        <v>#REF!</v>
      </c>
      <c r="C17" s="102" t="s">
        <v>2033</v>
      </c>
      <c r="D17" s="105" t="e">
        <f t="shared" si="1"/>
        <v>#REF!</v>
      </c>
      <c r="E17" s="105" t="e">
        <f t="shared" si="2"/>
        <v>#REF!</v>
      </c>
      <c r="F17" s="105" t="e">
        <f t="shared" si="2"/>
        <v>#REF!</v>
      </c>
      <c r="G17" s="102" t="s">
        <v>2033</v>
      </c>
      <c r="H17" s="102" t="s">
        <v>2033</v>
      </c>
      <c r="I17" s="102" t="s">
        <v>2033</v>
      </c>
      <c r="J17" s="102" t="s">
        <v>2033</v>
      </c>
      <c r="K17" s="102" t="s">
        <v>2033</v>
      </c>
      <c r="L17" s="102" t="s">
        <v>2033</v>
      </c>
      <c r="M17" s="102" t="s">
        <v>2033</v>
      </c>
      <c r="N17" s="102" t="s">
        <v>2033</v>
      </c>
      <c r="O17" s="102" t="s">
        <v>2033</v>
      </c>
      <c r="P17" s="102" t="s">
        <v>2033</v>
      </c>
      <c r="Q17" s="106"/>
    </row>
  </sheetData>
  <sheetProtection formatCells="0" insertHyperlinks="0" autoFilter="0"/>
  <mergeCells count="2">
    <mergeCell ref="A1:A2"/>
    <mergeCell ref="B1:B2"/>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BQ30"/>
  <sheetViews>
    <sheetView zoomScale="85" zoomScaleNormal="85" workbookViewId="0">
      <pane xSplit="3" ySplit="8" topLeftCell="D9" activePane="bottomRight" state="frozen"/>
      <selection/>
      <selection pane="topRight"/>
      <selection pane="bottomLeft"/>
      <selection pane="bottomRight" activeCell="A1" sqref="A1:BN1"/>
    </sheetView>
  </sheetViews>
  <sheetFormatPr defaultColWidth="9" defaultRowHeight="9.6"/>
  <cols>
    <col min="1" max="1" width="6.41666666666667" style="1" customWidth="1"/>
    <col min="2" max="2" width="15.287037037037" style="1" customWidth="1"/>
    <col min="3" max="4" width="4.71296296296296" style="1" customWidth="1"/>
    <col min="5" max="5" width="4.71296296296296" style="2" customWidth="1"/>
    <col min="6" max="6" width="6.71296296296296" style="1" customWidth="1"/>
    <col min="7" max="8" width="4.71296296296296" style="1" customWidth="1"/>
    <col min="9" max="9" width="6.71296296296296" style="1" customWidth="1"/>
    <col min="10" max="11" width="4.71296296296296" style="1" customWidth="1"/>
    <col min="12" max="12" width="6.71296296296296" style="1" customWidth="1"/>
    <col min="13" max="14" width="4.71296296296296" style="1" customWidth="1"/>
    <col min="15" max="15" width="6.71296296296296" style="1" customWidth="1"/>
    <col min="16" max="17" width="4.71296296296296" style="1" customWidth="1"/>
    <col min="18" max="18" width="6.71296296296296" style="1" customWidth="1"/>
    <col min="19" max="20" width="4.71296296296296" style="1" customWidth="1"/>
    <col min="21" max="21" width="6.71296296296296" style="1" customWidth="1"/>
    <col min="22" max="23" width="4.71296296296296" style="1" customWidth="1"/>
    <col min="24" max="24" width="6.71296296296296" style="1" customWidth="1"/>
    <col min="25" max="26" width="4.71296296296296" style="1" customWidth="1"/>
    <col min="27" max="27" width="6.71296296296296" style="1" customWidth="1"/>
    <col min="28" max="29" width="4.71296296296296" style="1" customWidth="1"/>
    <col min="30" max="30" width="6.71296296296296" style="1" customWidth="1"/>
    <col min="31" max="32" width="4.71296296296296" style="1" customWidth="1"/>
    <col min="33" max="33" width="6.71296296296296" style="1" customWidth="1"/>
    <col min="34" max="35" width="4.71296296296296" style="1" customWidth="1"/>
    <col min="36" max="36" width="6.71296296296296" style="1" customWidth="1"/>
    <col min="37" max="38" width="4.71296296296296" style="1" customWidth="1"/>
    <col min="39" max="39" width="6.71296296296296" style="1" customWidth="1"/>
    <col min="40" max="41" width="4.71296296296296" style="1" customWidth="1"/>
    <col min="42" max="42" width="6.71296296296296" style="1" customWidth="1"/>
    <col min="43" max="44" width="4.71296296296296" style="1" customWidth="1"/>
    <col min="45" max="45" width="6.71296296296296" style="1" customWidth="1"/>
    <col min="46" max="47" width="4.71296296296296" style="1" customWidth="1"/>
    <col min="48" max="48" width="6.71296296296296" style="1" customWidth="1"/>
    <col min="49" max="50" width="4.71296296296296" style="1" customWidth="1"/>
    <col min="51" max="51" width="6.71296296296296" style="1" customWidth="1"/>
    <col min="52" max="53" width="4.71296296296296" style="1" customWidth="1"/>
    <col min="54" max="54" width="6.71296296296296" style="1" customWidth="1"/>
    <col min="55" max="56" width="4.71296296296296" style="1" customWidth="1"/>
    <col min="57" max="57" width="6.71296296296296" style="1" customWidth="1"/>
    <col min="58" max="59" width="4.71296296296296" style="1" customWidth="1"/>
    <col min="60" max="60" width="6.71296296296296" style="1" customWidth="1"/>
    <col min="61" max="62" width="4.71296296296296" style="1" customWidth="1"/>
    <col min="63" max="63" width="6.71296296296296" style="1" customWidth="1"/>
    <col min="64" max="65" width="4.71296296296296" style="1" customWidth="1"/>
    <col min="66" max="66" width="6.71296296296296" style="1" customWidth="1"/>
    <col min="67" max="16384" width="9.12962962962963" style="1" customWidth="1"/>
  </cols>
  <sheetData>
    <row r="1" ht="18.15" spans="1:66">
      <c r="A1" s="3" t="s">
        <v>2037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row>
    <row r="2" ht="10.5" customHeight="1" spans="1:66">
      <c r="A2" s="4" t="s">
        <v>2038</v>
      </c>
      <c r="B2" s="5"/>
      <c r="C2" s="6" t="s">
        <v>2039</v>
      </c>
      <c r="D2" s="7" t="s">
        <v>2040</v>
      </c>
      <c r="E2" s="8"/>
      <c r="F2" s="8"/>
      <c r="G2" s="8"/>
      <c r="H2" s="8"/>
      <c r="I2" s="8"/>
      <c r="J2" s="8"/>
      <c r="K2" s="8"/>
      <c r="L2" s="8"/>
      <c r="M2" s="8"/>
      <c r="N2" s="8"/>
      <c r="O2" s="8"/>
      <c r="P2" s="8"/>
      <c r="Q2" s="8"/>
      <c r="R2" s="8"/>
      <c r="S2" s="8"/>
      <c r="T2" s="8"/>
      <c r="U2" s="8"/>
      <c r="V2" s="8"/>
      <c r="W2" s="8"/>
      <c r="X2" s="8"/>
      <c r="Y2" s="8"/>
      <c r="Z2" s="8"/>
      <c r="AA2" s="8"/>
      <c r="AB2" s="8"/>
      <c r="AC2" s="8"/>
      <c r="AD2" s="61"/>
      <c r="AE2" s="7" t="s">
        <v>2041</v>
      </c>
      <c r="AF2" s="8"/>
      <c r="AG2" s="8"/>
      <c r="AH2" s="8"/>
      <c r="AI2" s="8"/>
      <c r="AJ2" s="8"/>
      <c r="AK2" s="8"/>
      <c r="AL2" s="8"/>
      <c r="AM2" s="61"/>
      <c r="AN2" s="7" t="s">
        <v>2042</v>
      </c>
      <c r="AO2" s="8"/>
      <c r="AP2" s="8"/>
      <c r="AQ2" s="8"/>
      <c r="AR2" s="8"/>
      <c r="AS2" s="8"/>
      <c r="AT2" s="8"/>
      <c r="AU2" s="8"/>
      <c r="AV2" s="61"/>
      <c r="AW2" s="66" t="s">
        <v>2043</v>
      </c>
      <c r="AX2" s="67"/>
      <c r="AY2" s="67"/>
      <c r="AZ2" s="67"/>
      <c r="BA2" s="67"/>
      <c r="BB2" s="68"/>
      <c r="BC2" s="69" t="s">
        <v>2044</v>
      </c>
      <c r="BD2" s="25"/>
      <c r="BE2" s="25"/>
      <c r="BF2" s="25"/>
      <c r="BG2" s="25"/>
      <c r="BH2" s="26"/>
      <c r="BI2" s="5" t="s">
        <v>2045</v>
      </c>
      <c r="BJ2" s="7"/>
      <c r="BK2" s="7"/>
      <c r="BL2" s="7"/>
      <c r="BM2" s="7"/>
      <c r="BN2" s="86"/>
    </row>
    <row r="3" spans="1:66">
      <c r="A3" s="9"/>
      <c r="B3" s="10"/>
      <c r="C3" s="11"/>
      <c r="D3" s="12" t="s">
        <v>2046</v>
      </c>
      <c r="E3" s="13"/>
      <c r="F3" s="14"/>
      <c r="G3" s="12" t="s">
        <v>2047</v>
      </c>
      <c r="H3" s="13"/>
      <c r="I3" s="14"/>
      <c r="J3" s="12" t="s">
        <v>2048</v>
      </c>
      <c r="K3" s="13"/>
      <c r="L3" s="14"/>
      <c r="M3" s="12" t="s">
        <v>2049</v>
      </c>
      <c r="N3" s="13"/>
      <c r="O3" s="14"/>
      <c r="P3" s="12" t="s">
        <v>2050</v>
      </c>
      <c r="Q3" s="13"/>
      <c r="R3" s="13"/>
      <c r="S3" s="13"/>
      <c r="T3" s="13"/>
      <c r="U3" s="14"/>
      <c r="V3" s="12" t="s">
        <v>2051</v>
      </c>
      <c r="W3" s="13"/>
      <c r="X3" s="13"/>
      <c r="Y3" s="13"/>
      <c r="Z3" s="13"/>
      <c r="AA3" s="14"/>
      <c r="AB3" s="12" t="s">
        <v>2052</v>
      </c>
      <c r="AC3" s="13"/>
      <c r="AD3" s="14"/>
      <c r="AE3" s="12" t="s">
        <v>2041</v>
      </c>
      <c r="AF3" s="13"/>
      <c r="AG3" s="13"/>
      <c r="AH3" s="13"/>
      <c r="AI3" s="13"/>
      <c r="AJ3" s="14"/>
      <c r="AK3" s="62" t="s">
        <v>2053</v>
      </c>
      <c r="AL3" s="63"/>
      <c r="AM3" s="64"/>
      <c r="AN3" s="12" t="s">
        <v>2042</v>
      </c>
      <c r="AO3" s="13"/>
      <c r="AP3" s="13"/>
      <c r="AQ3" s="13"/>
      <c r="AR3" s="13"/>
      <c r="AS3" s="14"/>
      <c r="AT3" s="12" t="s">
        <v>2054</v>
      </c>
      <c r="AU3" s="13"/>
      <c r="AV3" s="14"/>
      <c r="AW3" s="70"/>
      <c r="AX3" s="71"/>
      <c r="AY3" s="71"/>
      <c r="AZ3" s="71"/>
      <c r="BA3" s="71"/>
      <c r="BB3" s="72"/>
      <c r="BC3" s="73"/>
      <c r="BD3" s="74"/>
      <c r="BE3" s="74"/>
      <c r="BF3" s="74"/>
      <c r="BG3" s="74"/>
      <c r="BH3" s="75"/>
      <c r="BI3" s="10"/>
      <c r="BJ3" s="15"/>
      <c r="BK3" s="15"/>
      <c r="BL3" s="15"/>
      <c r="BM3" s="15"/>
      <c r="BN3" s="87"/>
    </row>
    <row r="4" spans="1:66">
      <c r="A4" s="9" t="s">
        <v>2016</v>
      </c>
      <c r="B4" s="10"/>
      <c r="C4" s="11"/>
      <c r="D4" s="15">
        <v>110</v>
      </c>
      <c r="E4" s="16"/>
      <c r="F4" s="17"/>
      <c r="G4" s="15">
        <v>120</v>
      </c>
      <c r="H4" s="16"/>
      <c r="I4" s="17"/>
      <c r="J4" s="15">
        <v>130</v>
      </c>
      <c r="K4" s="16"/>
      <c r="L4" s="17"/>
      <c r="M4" s="15">
        <v>131</v>
      </c>
      <c r="N4" s="16"/>
      <c r="O4" s="17"/>
      <c r="P4" s="15">
        <v>140</v>
      </c>
      <c r="Q4" s="16"/>
      <c r="R4" s="16"/>
      <c r="S4" s="16"/>
      <c r="T4" s="16"/>
      <c r="U4" s="17"/>
      <c r="V4" s="15">
        <v>151</v>
      </c>
      <c r="W4" s="16"/>
      <c r="X4" s="16"/>
      <c r="Y4" s="16"/>
      <c r="Z4" s="16"/>
      <c r="AA4" s="17"/>
      <c r="AB4" s="15">
        <v>160</v>
      </c>
      <c r="AC4" s="16"/>
      <c r="AD4" s="17"/>
      <c r="AE4" s="15">
        <v>240</v>
      </c>
      <c r="AF4" s="16"/>
      <c r="AG4" s="16"/>
      <c r="AH4" s="16"/>
      <c r="AI4" s="16"/>
      <c r="AJ4" s="17"/>
      <c r="AK4" s="15">
        <v>250</v>
      </c>
      <c r="AL4" s="16"/>
      <c r="AM4" s="17"/>
      <c r="AN4" s="15">
        <v>330</v>
      </c>
      <c r="AO4" s="16"/>
      <c r="AP4" s="16"/>
      <c r="AQ4" s="16"/>
      <c r="AR4" s="16"/>
      <c r="AS4" s="17"/>
      <c r="AT4" s="15">
        <v>340</v>
      </c>
      <c r="AU4" s="16"/>
      <c r="AV4" s="17"/>
      <c r="AW4" s="15">
        <v>400</v>
      </c>
      <c r="AX4" s="16"/>
      <c r="AY4" s="16"/>
      <c r="AZ4" s="16"/>
      <c r="BA4" s="16"/>
      <c r="BB4" s="17"/>
      <c r="BC4" s="15">
        <v>500</v>
      </c>
      <c r="BD4" s="16"/>
      <c r="BE4" s="16"/>
      <c r="BF4" s="16"/>
      <c r="BG4" s="16"/>
      <c r="BH4" s="17"/>
      <c r="BI4" s="10">
        <v>600</v>
      </c>
      <c r="BJ4" s="15"/>
      <c r="BK4" s="15"/>
      <c r="BL4" s="15"/>
      <c r="BM4" s="15"/>
      <c r="BN4" s="87"/>
    </row>
    <row r="5" ht="12.75" customHeight="1" spans="1:66">
      <c r="A5" s="9" t="s">
        <v>2055</v>
      </c>
      <c r="B5" s="10"/>
      <c r="C5" s="11"/>
      <c r="D5" s="15" t="s">
        <v>2056</v>
      </c>
      <c r="E5" s="16"/>
      <c r="F5" s="17"/>
      <c r="G5" s="15" t="s">
        <v>2056</v>
      </c>
      <c r="H5" s="16"/>
      <c r="I5" s="17"/>
      <c r="J5" s="15" t="s">
        <v>2056</v>
      </c>
      <c r="K5" s="16"/>
      <c r="L5" s="17"/>
      <c r="M5" s="15" t="s">
        <v>2056</v>
      </c>
      <c r="N5" s="16"/>
      <c r="O5" s="17"/>
      <c r="P5" s="15" t="s">
        <v>2056</v>
      </c>
      <c r="Q5" s="16"/>
      <c r="R5" s="17"/>
      <c r="S5" s="15" t="s">
        <v>2057</v>
      </c>
      <c r="T5" s="16"/>
      <c r="U5" s="17"/>
      <c r="V5" s="15" t="s">
        <v>2056</v>
      </c>
      <c r="W5" s="16"/>
      <c r="X5" s="17"/>
      <c r="Y5" s="15" t="s">
        <v>2057</v>
      </c>
      <c r="Z5" s="16"/>
      <c r="AA5" s="17"/>
      <c r="AB5" s="15" t="s">
        <v>2057</v>
      </c>
      <c r="AC5" s="16"/>
      <c r="AD5" s="17"/>
      <c r="AE5" s="15" t="s">
        <v>2056</v>
      </c>
      <c r="AF5" s="16"/>
      <c r="AG5" s="17"/>
      <c r="AH5" s="15" t="s">
        <v>2057</v>
      </c>
      <c r="AI5" s="16"/>
      <c r="AJ5" s="17"/>
      <c r="AK5" s="15" t="s">
        <v>2057</v>
      </c>
      <c r="AL5" s="16"/>
      <c r="AM5" s="17"/>
      <c r="AN5" s="15" t="s">
        <v>2056</v>
      </c>
      <c r="AO5" s="16"/>
      <c r="AP5" s="17"/>
      <c r="AQ5" s="15" t="s">
        <v>2057</v>
      </c>
      <c r="AR5" s="16"/>
      <c r="AS5" s="17"/>
      <c r="AT5" s="15" t="s">
        <v>2057</v>
      </c>
      <c r="AU5" s="16"/>
      <c r="AV5" s="17"/>
      <c r="AW5" s="15" t="s">
        <v>2056</v>
      </c>
      <c r="AX5" s="16"/>
      <c r="AY5" s="17"/>
      <c r="AZ5" s="15" t="s">
        <v>2057</v>
      </c>
      <c r="BA5" s="16"/>
      <c r="BB5" s="17"/>
      <c r="BC5" s="15" t="s">
        <v>2056</v>
      </c>
      <c r="BD5" s="16"/>
      <c r="BE5" s="17"/>
      <c r="BF5" s="15" t="s">
        <v>2057</v>
      </c>
      <c r="BG5" s="16"/>
      <c r="BH5" s="17"/>
      <c r="BI5" s="15" t="s">
        <v>2056</v>
      </c>
      <c r="BJ5" s="16"/>
      <c r="BK5" s="17"/>
      <c r="BL5" s="15" t="s">
        <v>2057</v>
      </c>
      <c r="BM5" s="16"/>
      <c r="BN5" s="88"/>
    </row>
    <row r="6" ht="13.5" customHeight="1" spans="1:66">
      <c r="A6" s="18" t="s">
        <v>2058</v>
      </c>
      <c r="B6" s="19"/>
      <c r="C6" s="20"/>
      <c r="D6" s="21">
        <v>1101</v>
      </c>
      <c r="E6" s="22"/>
      <c r="F6" s="23"/>
      <c r="G6" s="21">
        <v>1201</v>
      </c>
      <c r="H6" s="22"/>
      <c r="I6" s="23"/>
      <c r="J6" s="21">
        <v>1301</v>
      </c>
      <c r="K6" s="22"/>
      <c r="L6" s="23"/>
      <c r="M6" s="21">
        <v>1311</v>
      </c>
      <c r="N6" s="22"/>
      <c r="O6" s="23"/>
      <c r="P6" s="21">
        <v>1401</v>
      </c>
      <c r="Q6" s="22"/>
      <c r="R6" s="23"/>
      <c r="S6" s="21">
        <v>1402</v>
      </c>
      <c r="T6" s="22"/>
      <c r="U6" s="23"/>
      <c r="V6" s="21">
        <v>1511</v>
      </c>
      <c r="W6" s="22"/>
      <c r="X6" s="23"/>
      <c r="Y6" s="21">
        <v>1512</v>
      </c>
      <c r="Z6" s="22"/>
      <c r="AA6" s="23"/>
      <c r="AB6" s="21">
        <v>1602</v>
      </c>
      <c r="AC6" s="22"/>
      <c r="AD6" s="23"/>
      <c r="AE6" s="21">
        <v>2401</v>
      </c>
      <c r="AF6" s="22"/>
      <c r="AG6" s="23"/>
      <c r="AH6" s="21">
        <v>2402</v>
      </c>
      <c r="AI6" s="22"/>
      <c r="AJ6" s="23"/>
      <c r="AK6" s="21">
        <v>2502</v>
      </c>
      <c r="AL6" s="22"/>
      <c r="AM6" s="23"/>
      <c r="AN6" s="21">
        <v>3301</v>
      </c>
      <c r="AO6" s="22"/>
      <c r="AP6" s="23"/>
      <c r="AQ6" s="21">
        <v>3302</v>
      </c>
      <c r="AR6" s="22"/>
      <c r="AS6" s="23"/>
      <c r="AT6" s="21">
        <v>3402</v>
      </c>
      <c r="AU6" s="22"/>
      <c r="AV6" s="23"/>
      <c r="AW6" s="21">
        <v>4001</v>
      </c>
      <c r="AX6" s="22"/>
      <c r="AY6" s="23"/>
      <c r="AZ6" s="21">
        <v>4002</v>
      </c>
      <c r="BA6" s="22"/>
      <c r="BB6" s="23"/>
      <c r="BC6" s="21">
        <v>5001</v>
      </c>
      <c r="BD6" s="22"/>
      <c r="BE6" s="23"/>
      <c r="BF6" s="21">
        <v>5002</v>
      </c>
      <c r="BG6" s="22"/>
      <c r="BH6" s="23"/>
      <c r="BI6" s="21">
        <v>6001</v>
      </c>
      <c r="BJ6" s="22"/>
      <c r="BK6" s="23"/>
      <c r="BL6" s="21">
        <v>6002</v>
      </c>
      <c r="BM6" s="22"/>
      <c r="BN6" s="89"/>
    </row>
    <row r="7" spans="1:66">
      <c r="A7" s="24" t="s">
        <v>2059</v>
      </c>
      <c r="B7" s="25"/>
      <c r="C7" s="26"/>
      <c r="D7" s="27" t="s">
        <v>2060</v>
      </c>
      <c r="E7" s="28" t="s">
        <v>2061</v>
      </c>
      <c r="F7" s="29" t="s">
        <v>2062</v>
      </c>
      <c r="G7" s="27" t="s">
        <v>2060</v>
      </c>
      <c r="H7" s="27" t="s">
        <v>2061</v>
      </c>
      <c r="I7" s="29" t="s">
        <v>2062</v>
      </c>
      <c r="J7" s="27" t="s">
        <v>2060</v>
      </c>
      <c r="K7" s="27" t="s">
        <v>2061</v>
      </c>
      <c r="L7" s="29" t="s">
        <v>2062</v>
      </c>
      <c r="M7" s="27" t="s">
        <v>2060</v>
      </c>
      <c r="N7" s="27" t="s">
        <v>2061</v>
      </c>
      <c r="O7" s="29" t="s">
        <v>2062</v>
      </c>
      <c r="P7" s="27" t="s">
        <v>2060</v>
      </c>
      <c r="Q7" s="27" t="s">
        <v>2061</v>
      </c>
      <c r="R7" s="29" t="s">
        <v>2062</v>
      </c>
      <c r="S7" s="27" t="s">
        <v>2060</v>
      </c>
      <c r="T7" s="27" t="s">
        <v>2061</v>
      </c>
      <c r="U7" s="29" t="s">
        <v>2062</v>
      </c>
      <c r="V7" s="27" t="s">
        <v>2060</v>
      </c>
      <c r="W7" s="27" t="s">
        <v>2061</v>
      </c>
      <c r="X7" s="29" t="s">
        <v>2062</v>
      </c>
      <c r="Y7" s="27" t="s">
        <v>2060</v>
      </c>
      <c r="Z7" s="27" t="s">
        <v>2061</v>
      </c>
      <c r="AA7" s="29" t="s">
        <v>2062</v>
      </c>
      <c r="AB7" s="27" t="s">
        <v>2060</v>
      </c>
      <c r="AC7" s="27" t="s">
        <v>2061</v>
      </c>
      <c r="AD7" s="29" t="s">
        <v>2062</v>
      </c>
      <c r="AE7" s="27" t="s">
        <v>2060</v>
      </c>
      <c r="AF7" s="27" t="s">
        <v>2061</v>
      </c>
      <c r="AG7" s="29" t="s">
        <v>2062</v>
      </c>
      <c r="AH7" s="27" t="s">
        <v>2060</v>
      </c>
      <c r="AI7" s="27" t="s">
        <v>2061</v>
      </c>
      <c r="AJ7" s="29" t="s">
        <v>2062</v>
      </c>
      <c r="AK7" s="27" t="s">
        <v>2060</v>
      </c>
      <c r="AL7" s="27" t="s">
        <v>2061</v>
      </c>
      <c r="AM7" s="29" t="s">
        <v>2062</v>
      </c>
      <c r="AN7" s="27" t="s">
        <v>2060</v>
      </c>
      <c r="AO7" s="27" t="s">
        <v>2061</v>
      </c>
      <c r="AP7" s="29" t="s">
        <v>2062</v>
      </c>
      <c r="AQ7" s="27" t="s">
        <v>2060</v>
      </c>
      <c r="AR7" s="27" t="s">
        <v>2061</v>
      </c>
      <c r="AS7" s="29" t="s">
        <v>2062</v>
      </c>
      <c r="AT7" s="27" t="s">
        <v>2060</v>
      </c>
      <c r="AU7" s="27" t="s">
        <v>2061</v>
      </c>
      <c r="AV7" s="29" t="s">
        <v>2062</v>
      </c>
      <c r="AW7" s="27" t="s">
        <v>2060</v>
      </c>
      <c r="AX7" s="27" t="s">
        <v>2061</v>
      </c>
      <c r="AY7" s="29" t="s">
        <v>2062</v>
      </c>
      <c r="AZ7" s="27" t="s">
        <v>2060</v>
      </c>
      <c r="BA7" s="27" t="s">
        <v>2061</v>
      </c>
      <c r="BB7" s="29" t="s">
        <v>2062</v>
      </c>
      <c r="BC7" s="27" t="s">
        <v>2060</v>
      </c>
      <c r="BD7" s="27" t="s">
        <v>2061</v>
      </c>
      <c r="BE7" s="29" t="s">
        <v>2062</v>
      </c>
      <c r="BF7" s="27" t="s">
        <v>2060</v>
      </c>
      <c r="BG7" s="27" t="s">
        <v>2061</v>
      </c>
      <c r="BH7" s="29" t="s">
        <v>2062</v>
      </c>
      <c r="BI7" s="27" t="s">
        <v>2060</v>
      </c>
      <c r="BJ7" s="27" t="s">
        <v>2061</v>
      </c>
      <c r="BK7" s="29" t="s">
        <v>2062</v>
      </c>
      <c r="BL7" s="27" t="s">
        <v>2060</v>
      </c>
      <c r="BM7" s="27" t="s">
        <v>2061</v>
      </c>
      <c r="BN7" s="90" t="s">
        <v>2062</v>
      </c>
    </row>
    <row r="8" ht="10.35" spans="1:66">
      <c r="A8" s="30"/>
      <c r="B8" s="31"/>
      <c r="C8" s="32"/>
      <c r="D8" s="33"/>
      <c r="E8" s="34"/>
      <c r="F8" s="29" t="e">
        <f>IF(AND(F10=TRUE,F11=TRUE,F12=TRUE,F13=TRUE,F17=TRUE),TRUE,FALSE)</f>
        <v>#REF!</v>
      </c>
      <c r="G8" s="33"/>
      <c r="H8" s="33"/>
      <c r="I8" s="29" t="e">
        <f>IF(AND(I10=TRUE,I11=TRUE,I12=TRUE,I13=TRUE,I17=TRUE),TRUE,FALSE)</f>
        <v>#REF!</v>
      </c>
      <c r="J8" s="33"/>
      <c r="K8" s="33"/>
      <c r="L8" s="29" t="e">
        <f>IF(AND(L10=TRUE,L11=TRUE,L12=TRUE,L13=TRUE,L17=TRUE),TRUE,FALSE)</f>
        <v>#REF!</v>
      </c>
      <c r="M8" s="33"/>
      <c r="N8" s="33"/>
      <c r="O8" s="29" t="e">
        <f>IF(AND(O10=TRUE,O11=TRUE,O12=TRUE,O13=TRUE,O17=TRUE),TRUE,FALSE)</f>
        <v>#REF!</v>
      </c>
      <c r="P8" s="33"/>
      <c r="Q8" s="33"/>
      <c r="R8" s="29" t="e">
        <f>IF(AND(R10=TRUE,R11=TRUE,R12=TRUE,R13=TRUE,R17=TRUE),TRUE,FALSE)</f>
        <v>#REF!</v>
      </c>
      <c r="S8" s="33"/>
      <c r="T8" s="33"/>
      <c r="U8" s="29" t="e">
        <f>IF(AND(U10=TRUE,U11=TRUE,U12=TRUE,U17=TRUE),TRUE,FALSE)</f>
        <v>#REF!</v>
      </c>
      <c r="V8" s="33"/>
      <c r="W8" s="33"/>
      <c r="X8" s="29" t="e">
        <f>IF(AND(X10=TRUE,X11=TRUE,X12=TRUE,X13=TRUE,X17=TRUE),TRUE,FALSE)</f>
        <v>#REF!</v>
      </c>
      <c r="Y8" s="33"/>
      <c r="Z8" s="33"/>
      <c r="AA8" s="29" t="e">
        <f>IF(AND(AA10=TRUE,AA11=TRUE,AA12=TRUE,AA17=TRUE),TRUE,FALSE)</f>
        <v>#REF!</v>
      </c>
      <c r="AB8" s="33"/>
      <c r="AC8" s="33"/>
      <c r="AD8" s="29" t="e">
        <f>IF(AND(AD10=TRUE,AD11=TRUE,AD12=TRUE,AD17=TRUE),TRUE,FALSE)</f>
        <v>#REF!</v>
      </c>
      <c r="AE8" s="33"/>
      <c r="AF8" s="33"/>
      <c r="AG8" s="29" t="e">
        <f>IF(AND(AG10=TRUE,AG11=TRUE,AG12=TRUE,AG13=TRUE,AG17=TRUE,AG19=TRUE),TRUE,FALSE)</f>
        <v>#REF!</v>
      </c>
      <c r="AH8" s="33"/>
      <c r="AI8" s="33"/>
      <c r="AJ8" s="29" t="e">
        <f>IF(AND(AJ9=TRUE,AJ10=TRUE,AJ11=TRUE,AJ12=TRUE,AJ14=TRUE,AJ17=TRUE,AJ19=TRUE,AJ20=TRUE),TRUE,FALSE)</f>
        <v>#REF!</v>
      </c>
      <c r="AK8" s="33"/>
      <c r="AL8" s="33"/>
      <c r="AM8" s="29" t="e">
        <f>IF(AND(AM10=TRUE,AM11=TRUE,AM12=TRUE,AM16=TRUE,AM17=TRUE,AM19=TRUE,AM20=TRUE,AM22=TRUE),TRUE,FALSE)</f>
        <v>#REF!</v>
      </c>
      <c r="AN8" s="33"/>
      <c r="AO8" s="33"/>
      <c r="AP8" s="29" t="e">
        <f>IF(AND(AP10=TRUE,AP11=TRUE,AP12=TRUE,AP13=TRUE,AP17=TRUE,AP19=TRUE),TRUE,FALSE)</f>
        <v>#REF!</v>
      </c>
      <c r="AQ8" s="33"/>
      <c r="AR8" s="33"/>
      <c r="AS8" s="29" t="e">
        <f>IF(AND(AS10=TRUE,AS11=TRUE,AS12=TRUE,AS13=TRUE,AS17=TRUE,AS19=TRUE),TRUE,FALSE)</f>
        <v>#REF!</v>
      </c>
      <c r="AT8" s="33"/>
      <c r="AU8" s="33"/>
      <c r="AV8" s="29" t="e">
        <f>IF(AND(AV10=TRUE,AV11=TRUE,AV16=TRUE,AV17=TRUE,AV19=TRUE,AV22=TRUE),TRUE,FALSE)</f>
        <v>#REF!</v>
      </c>
      <c r="AW8" s="33"/>
      <c r="AX8" s="33"/>
      <c r="AY8" s="29" t="e">
        <f>IF(AND(AY10=TRUE,AY11=TRUE,AY12=TRUE,AY13=TRUE,AY17=TRUE),TRUE,FALSE)</f>
        <v>#REF!</v>
      </c>
      <c r="AZ8" s="33"/>
      <c r="BA8" s="33"/>
      <c r="BB8" s="29" t="e">
        <f>IF(AND(BB10=TRUE,BB11=TRUE,BB12=TRUE,BB14=TRUE,BB17=TRUE,BB20=TRUE),TRUE,FALSE)</f>
        <v>#REF!</v>
      </c>
      <c r="BC8" s="33"/>
      <c r="BD8" s="33"/>
      <c r="BE8" s="29" t="e">
        <f>IF(AND(BE10=TRUE,BE11=TRUE,BE12=TRUE,BE13=TRUE,BE17=TRUE),TRUE,FALSE)</f>
        <v>#REF!</v>
      </c>
      <c r="BF8" s="33"/>
      <c r="BG8" s="33"/>
      <c r="BH8" s="29" t="e">
        <f>IF(AND(BH10=TRUE,BH11=TRUE,BH12=TRUE,BH15=TRUE,BH18=TRUE,BH21=TRUE),TRUE,FALSE)</f>
        <v>#REF!</v>
      </c>
      <c r="BI8" s="33"/>
      <c r="BJ8" s="33"/>
      <c r="BK8" s="29" t="b">
        <f>IF(AND(BK10=TRUE,BK11=TRUE,BK12=TRUE,BK13=TRUE,BK17=TRUE),TRUE,FALSE)</f>
        <v>0</v>
      </c>
      <c r="BL8" s="33"/>
      <c r="BM8" s="33"/>
      <c r="BN8" s="90" t="e">
        <f>IF(AND(BN10=TRUE,BN11=TRUE,BN12=TRUE,BN15=TRUE,BN18=TRUE,BN21=TRUE),TRUE,FALSE)</f>
        <v>#REF!</v>
      </c>
    </row>
    <row r="9" ht="24.95" customHeight="1" spans="1:69">
      <c r="A9" s="35" t="s">
        <v>2063</v>
      </c>
      <c r="B9" s="36" t="s">
        <v>2064</v>
      </c>
      <c r="C9" s="6">
        <v>2</v>
      </c>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56">
        <v>20</v>
      </c>
      <c r="AI9" s="56" t="e">
        <f>IF(#REF!=AH$6,#REF!,)</f>
        <v>#REF!</v>
      </c>
      <c r="AJ9" s="56" t="e">
        <f t="shared" ref="AJ9:AJ12" si="0">AI9&gt;=AH9</f>
        <v>#REF!</v>
      </c>
      <c r="AK9" s="56"/>
      <c r="AL9" s="56"/>
      <c r="AM9" s="56"/>
      <c r="AN9" s="37"/>
      <c r="AO9" s="37"/>
      <c r="AP9" s="37"/>
      <c r="AQ9" s="37"/>
      <c r="AR9" s="37"/>
      <c r="AS9" s="37"/>
      <c r="AT9" s="37"/>
      <c r="AU9" s="37"/>
      <c r="AV9" s="37"/>
      <c r="AW9" s="37"/>
      <c r="AX9" s="37"/>
      <c r="AY9" s="37"/>
      <c r="AZ9" s="37"/>
      <c r="BA9" s="37"/>
      <c r="BB9" s="37"/>
      <c r="BC9" s="37"/>
      <c r="BD9" s="37"/>
      <c r="BE9" s="37"/>
      <c r="BF9" s="37"/>
      <c r="BG9" s="37"/>
      <c r="BH9" s="37"/>
      <c r="BI9" s="37"/>
      <c r="BJ9" s="76"/>
      <c r="BK9" s="76"/>
      <c r="BL9" s="76"/>
      <c r="BM9" s="76"/>
      <c r="BN9" s="91"/>
      <c r="BP9" s="1" t="s">
        <v>2058</v>
      </c>
      <c r="BQ9" s="1" t="s">
        <v>2059</v>
      </c>
    </row>
    <row r="10" ht="24.95" customHeight="1" spans="1:69">
      <c r="A10" s="38"/>
      <c r="B10" s="39" t="s">
        <v>2065</v>
      </c>
      <c r="C10" s="10">
        <v>2</v>
      </c>
      <c r="D10" s="40">
        <v>0.4</v>
      </c>
      <c r="E10" s="41" t="e">
        <f>IF(#REF!=D$6,IFERROR(ROUND(#REF!/#REF!,4),0),0)</f>
        <v>#REF!</v>
      </c>
      <c r="F10" s="40" t="e">
        <f>E10&gt;=D10</f>
        <v>#REF!</v>
      </c>
      <c r="G10" s="40">
        <v>0.4</v>
      </c>
      <c r="H10" s="41" t="e">
        <f>IF(#REF!=G$6,IFERROR(ROUND(#REF!/#REF!,4),0),0)</f>
        <v>#REF!</v>
      </c>
      <c r="I10" s="40" t="e">
        <f>H10&gt;=G10</f>
        <v>#REF!</v>
      </c>
      <c r="J10" s="40">
        <v>0.4</v>
      </c>
      <c r="K10" s="41" t="e">
        <f>IF(#REF!=J$6,IFERROR(ROUND(#REF!/#REF!,4),0),0)</f>
        <v>#REF!</v>
      </c>
      <c r="L10" s="40" t="e">
        <f>K10&gt;=J10</f>
        <v>#REF!</v>
      </c>
      <c r="M10" s="40">
        <v>0.4</v>
      </c>
      <c r="N10" s="41" t="e">
        <f>IF(#REF!=M$6,IFERROR(ROUND(#REF!/#REF!,4),0),)</f>
        <v>#REF!</v>
      </c>
      <c r="O10" s="40" t="e">
        <f>N10&gt;=M10</f>
        <v>#REF!</v>
      </c>
      <c r="P10" s="40">
        <v>0.4</v>
      </c>
      <c r="Q10" s="41" t="e">
        <f>IF(#REF!=P$6,IFERROR(ROUND(#REF!/#REF!,4),0),)</f>
        <v>#REF!</v>
      </c>
      <c r="R10" s="40" t="e">
        <f>Q10&gt;=P10</f>
        <v>#REF!</v>
      </c>
      <c r="S10" s="40">
        <v>0.3</v>
      </c>
      <c r="T10" s="41" t="e">
        <f>IF(#REF!=S$6,IFERROR(ROUND(#REF!/#REF!,4),0),)</f>
        <v>#REF!</v>
      </c>
      <c r="U10" s="40" t="e">
        <f>T10&gt;=S10</f>
        <v>#REF!</v>
      </c>
      <c r="V10" s="40">
        <v>0.4</v>
      </c>
      <c r="W10" s="41" t="e">
        <f>IF(#REF!=V$6,IFERROR(ROUND(#REF!/#REF!,4),0),)</f>
        <v>#REF!</v>
      </c>
      <c r="X10" s="40" t="e">
        <f>W10&gt;=V10</f>
        <v>#REF!</v>
      </c>
      <c r="Y10" s="40">
        <v>0.3</v>
      </c>
      <c r="Z10" s="41" t="e">
        <f>IF(#REF!=Y$6,IFERROR(ROUND(#REF!/#REF!,4),0),)</f>
        <v>#REF!</v>
      </c>
      <c r="AA10" s="40" t="e">
        <f>Z10&gt;=Y10</f>
        <v>#REF!</v>
      </c>
      <c r="AB10" s="40">
        <v>0.3</v>
      </c>
      <c r="AC10" s="41" t="e">
        <f>IF(#REF!=AB$6,IFERROR(ROUND(#REF!/#REF!,4),0),)</f>
        <v>#REF!</v>
      </c>
      <c r="AD10" s="40" t="e">
        <f>AC10&gt;=AB10</f>
        <v>#REF!</v>
      </c>
      <c r="AE10" s="40">
        <v>0.4</v>
      </c>
      <c r="AF10" s="41" t="e">
        <f>IF(#REF!=AE$6,IFERROR(ROUND(#REF!/#REF!,4),0),0)</f>
        <v>#REF!</v>
      </c>
      <c r="AG10" s="40" t="e">
        <f>AF10&gt;=AE10</f>
        <v>#REF!</v>
      </c>
      <c r="AH10" s="40">
        <v>0.5</v>
      </c>
      <c r="AI10" s="41" t="e">
        <f>IF(#REF!=AH$6,IFERROR(ROUND(#REF!/#REF!,4),0),)</f>
        <v>#REF!</v>
      </c>
      <c r="AJ10" s="40" t="e">
        <f t="shared" si="0"/>
        <v>#REF!</v>
      </c>
      <c r="AK10" s="40">
        <v>0.5</v>
      </c>
      <c r="AL10" s="41" t="e">
        <f>IF(#REF!=AK$6,IFERROR(ROUND(#REF!/#REF!,4),0),)</f>
        <v>#REF!</v>
      </c>
      <c r="AM10" s="40" t="e">
        <f t="shared" ref="AM10:AM12" si="1">AL10&gt;=AK10</f>
        <v>#REF!</v>
      </c>
      <c r="AN10" s="40">
        <v>0.4</v>
      </c>
      <c r="AO10" s="41" t="e">
        <f>IF(#REF!=AN$6,IFERROR(ROUND(#REF!/#REF!,4),0),)</f>
        <v>#REF!</v>
      </c>
      <c r="AP10" s="40" t="e">
        <f t="shared" ref="AP10:AP13" si="2">AO10&gt;=AN10</f>
        <v>#REF!</v>
      </c>
      <c r="AQ10" s="40">
        <v>0.4</v>
      </c>
      <c r="AR10" s="41" t="e">
        <f>IF(#REF!=AQ$6,IFERROR(ROUND(#REF!/#REF!,4),0),)</f>
        <v>#REF!</v>
      </c>
      <c r="AS10" s="40" t="e">
        <f t="shared" ref="AS10:AS13" si="3">AR10&gt;=AQ10</f>
        <v>#REF!</v>
      </c>
      <c r="AT10" s="40">
        <v>0.4</v>
      </c>
      <c r="AU10" s="41" t="e">
        <f>IF(#REF!=AT$6,IFERROR(ROUND(#REF!/#REF!,4),0),)</f>
        <v>#REF!</v>
      </c>
      <c r="AV10" s="40" t="e">
        <f t="shared" ref="AV10:AV13" si="4">AU10&gt;=AT10</f>
        <v>#REF!</v>
      </c>
      <c r="AW10" s="40">
        <v>0.4</v>
      </c>
      <c r="AX10" s="41" t="e">
        <f>IF(#REF!=AW$6,IFERROR(ROUND(#REF!/#REF!,4),0),0)</f>
        <v>#REF!</v>
      </c>
      <c r="AY10" s="40" t="e">
        <f t="shared" ref="AY10:AY13" si="5">AX10&gt;=AW10</f>
        <v>#REF!</v>
      </c>
      <c r="AZ10" s="40">
        <v>0.4</v>
      </c>
      <c r="BA10" s="41" t="e">
        <f>IF(#REF!=AZ$6,IFERROR(ROUND(#REF!/#REF!,4),0),)</f>
        <v>#REF!</v>
      </c>
      <c r="BB10" s="40" t="e">
        <f t="shared" ref="BB10:BB14" si="6">BA10&gt;=AZ10</f>
        <v>#REF!</v>
      </c>
      <c r="BC10" s="40">
        <v>0.4</v>
      </c>
      <c r="BD10" s="41" t="e">
        <f>IF(#REF!=BC$6,IFERROR(ROUND(#REF!/#REF!,4),0),)</f>
        <v>#REF!</v>
      </c>
      <c r="BE10" s="40" t="e">
        <f t="shared" ref="BE10:BE13" si="7">BD10&gt;=BC10</f>
        <v>#REF!</v>
      </c>
      <c r="BF10" s="77">
        <v>0.4</v>
      </c>
      <c r="BG10" s="41" t="e">
        <f>IF(#REF!=BF$6,IFERROR(ROUND(#REF!/#REF!,4),0),)</f>
        <v>#REF!</v>
      </c>
      <c r="BH10" s="40" t="e">
        <f t="shared" ref="BH10:BH12" si="8">BG10&gt;=BF10</f>
        <v>#REF!</v>
      </c>
      <c r="BI10" s="40">
        <v>0.4</v>
      </c>
      <c r="BJ10" s="41" t="e">
        <f>IF(#REF!=BI$6,IFERROR(ROUND(#REF!/#REF!,4),0),)</f>
        <v>#REF!</v>
      </c>
      <c r="BK10" s="40" t="b">
        <v>0</v>
      </c>
      <c r="BL10" s="78">
        <v>0.4</v>
      </c>
      <c r="BM10" s="41" t="e">
        <f>IF(#REF!=BL$6,IFERROR(ROUND(#REF!/#REF!,4),0),)</f>
        <v>#REF!</v>
      </c>
      <c r="BN10" s="92" t="e">
        <f t="shared" ref="BN10:BN12" si="9">BM10&gt;=BL10</f>
        <v>#REF!</v>
      </c>
      <c r="BP10" s="1">
        <v>1101</v>
      </c>
      <c r="BQ10" s="1" t="e">
        <f>F$8</f>
        <v>#REF!</v>
      </c>
    </row>
    <row r="11" ht="24.95" customHeight="1" spans="1:69">
      <c r="A11" s="42"/>
      <c r="B11" s="43" t="s">
        <v>2066</v>
      </c>
      <c r="C11" s="19">
        <v>3</v>
      </c>
      <c r="D11" s="44">
        <v>0.2</v>
      </c>
      <c r="E11" s="45" t="e">
        <f>IF(#REF!=D$6,IFERROR(ROUND(#REF!/#REF!,4),0),0)</f>
        <v>#REF!</v>
      </c>
      <c r="F11" s="44" t="e">
        <f>E11&gt;=D11</f>
        <v>#REF!</v>
      </c>
      <c r="G11" s="44">
        <v>0.2</v>
      </c>
      <c r="H11" s="45" t="e">
        <f>IF(#REF!=G$6,IFERROR(ROUND(#REF!/#REF!,4),0),0)</f>
        <v>#REF!</v>
      </c>
      <c r="I11" s="44" t="e">
        <f>H11&gt;=G11</f>
        <v>#REF!</v>
      </c>
      <c r="J11" s="44">
        <v>0.2</v>
      </c>
      <c r="K11" s="45" t="e">
        <f>IF(#REF!=J$6,IFERROR(ROUND(#REF!/#REF!,4),0),)</f>
        <v>#REF!</v>
      </c>
      <c r="L11" s="44" t="e">
        <f>K11&gt;=J11</f>
        <v>#REF!</v>
      </c>
      <c r="M11" s="44">
        <v>0.2</v>
      </c>
      <c r="N11" s="45" t="e">
        <f>IF(#REF!=M$6,IFERROR(ROUND(#REF!/#REF!,4),0),)</f>
        <v>#REF!</v>
      </c>
      <c r="O11" s="44" t="e">
        <f>N11&gt;=M11</f>
        <v>#REF!</v>
      </c>
      <c r="P11" s="44">
        <v>0.2</v>
      </c>
      <c r="Q11" s="45" t="e">
        <f>IF(#REF!=P$6,IFERROR(ROUND(#REF!/#REF!,4),0),)</f>
        <v>#REF!</v>
      </c>
      <c r="R11" s="44" t="e">
        <f>Q11&gt;=P11</f>
        <v>#REF!</v>
      </c>
      <c r="S11" s="44" t="e">
        <f>IF(#REF!=TRUE,15%,20%)</f>
        <v>#REF!</v>
      </c>
      <c r="T11" s="45" t="e">
        <f>IF(#REF!=S$6,IFERROR(ROUND(#REF!/#REF!,4),0),)</f>
        <v>#REF!</v>
      </c>
      <c r="U11" s="44" t="e">
        <f>T11&gt;=S11</f>
        <v>#REF!</v>
      </c>
      <c r="V11" s="44">
        <v>0.2</v>
      </c>
      <c r="W11" s="45" t="e">
        <f>IF(#REF!=V$6,IFERROR(ROUND(#REF!/#REF!,4),0),)</f>
        <v>#REF!</v>
      </c>
      <c r="X11" s="44" t="e">
        <f>W11&gt;=V11</f>
        <v>#REF!</v>
      </c>
      <c r="Y11" s="44" t="e">
        <f>IF(#REF!=TRUE,15%,20%)</f>
        <v>#REF!</v>
      </c>
      <c r="Z11" s="45" t="e">
        <f>IF(#REF!=Y$6,IFERROR(ROUND(#REF!/#REF!,4),0),)</f>
        <v>#REF!</v>
      </c>
      <c r="AA11" s="44" t="e">
        <f>Z11&gt;=Y11</f>
        <v>#REF!</v>
      </c>
      <c r="AB11" s="44" t="e">
        <f>IF(#REF!=TRUE,15%,20%)</f>
        <v>#REF!</v>
      </c>
      <c r="AC11" s="45" t="e">
        <f>IF(#REF!=AB$6,IFERROR(ROUND(#REF!/#REF!,4),0),)</f>
        <v>#REF!</v>
      </c>
      <c r="AD11" s="44" t="e">
        <f>AC11&gt;=AB11</f>
        <v>#REF!</v>
      </c>
      <c r="AE11" s="44">
        <v>0.2</v>
      </c>
      <c r="AF11" s="45" t="e">
        <f>IF(#REF!=AE$6,IFERROR(ROUND(#REF!/#REF!,4),0),)</f>
        <v>#REF!</v>
      </c>
      <c r="AG11" s="44" t="e">
        <f>AF11&gt;=AE11</f>
        <v>#REF!</v>
      </c>
      <c r="AH11" s="44">
        <v>0.4</v>
      </c>
      <c r="AI11" s="45" t="e">
        <f>IF(#REF!=AH$6,IFERROR(ROUND(#REF!/#REF!,4),0),)</f>
        <v>#REF!</v>
      </c>
      <c r="AJ11" s="44" t="e">
        <f t="shared" si="0"/>
        <v>#REF!</v>
      </c>
      <c r="AK11" s="44">
        <v>0.4</v>
      </c>
      <c r="AL11" s="45" t="e">
        <f>IF(#REF!=AK$6,IFERROR(ROUND(#REF!/#REF!,4),0),)</f>
        <v>#REF!</v>
      </c>
      <c r="AM11" s="44" t="e">
        <f t="shared" si="1"/>
        <v>#REF!</v>
      </c>
      <c r="AN11" s="44">
        <v>0.2</v>
      </c>
      <c r="AO11" s="45" t="e">
        <f>AN11&gt;=AM11</f>
        <v>#REF!</v>
      </c>
      <c r="AP11" s="44" t="e">
        <f t="shared" si="2"/>
        <v>#REF!</v>
      </c>
      <c r="AQ11" s="44">
        <v>0.25</v>
      </c>
      <c r="AR11" s="45" t="e">
        <f>IF(#REF!=AQ$6,IFERROR(ROUND(#REF!/#REF!,4),0),)</f>
        <v>#REF!</v>
      </c>
      <c r="AS11" s="44" t="e">
        <f t="shared" si="3"/>
        <v>#REF!</v>
      </c>
      <c r="AT11" s="44" t="e">
        <f>IF(OR(#REF!="????????????",#REF!="?????????",#REF!="?????????",#REF!="???????????",#REF!="????????????",#REF!="??????????",#REF!="??????????????????50%?"),30%,25%)</f>
        <v>#REF!</v>
      </c>
      <c r="AU11" s="45" t="e">
        <f>IF(#REF!=AT$6,IFERROR(ROUND(#REF!/#REF!,4),0),)</f>
        <v>#REF!</v>
      </c>
      <c r="AV11" s="44" t="e">
        <f t="shared" si="4"/>
        <v>#REF!</v>
      </c>
      <c r="AW11" s="44">
        <v>0.2</v>
      </c>
      <c r="AX11" s="45" t="e">
        <f>IF(#REF!=AW$6,IFERROR(ROUND(#REF!/#REF!,4),0),)</f>
        <v>#REF!</v>
      </c>
      <c r="AY11" s="44" t="e">
        <f t="shared" si="5"/>
        <v>#REF!</v>
      </c>
      <c r="AZ11" s="44">
        <v>0.15</v>
      </c>
      <c r="BA11" s="45" t="e">
        <f>IF(#REF!=AZ$6,IFERROR(ROUND(#REF!/#REF!,4),0),)</f>
        <v>#REF!</v>
      </c>
      <c r="BB11" s="44" t="e">
        <f t="shared" si="6"/>
        <v>#REF!</v>
      </c>
      <c r="BC11" s="44">
        <v>0.2</v>
      </c>
      <c r="BD11" s="45" t="e">
        <f>IF(#REF!=BC$6,IFERROR(ROUND(#REF!/#REF!,4),0),)</f>
        <v>#REF!</v>
      </c>
      <c r="BE11" s="44" t="e">
        <f t="shared" si="7"/>
        <v>#REF!</v>
      </c>
      <c r="BF11" s="44">
        <v>0.15</v>
      </c>
      <c r="BG11" s="45" t="e">
        <f>IF(#REF!=BF$6,IFERROR(ROUND(#REF!/#REF!,4),0),)</f>
        <v>#REF!</v>
      </c>
      <c r="BH11" s="44" t="e">
        <f t="shared" si="8"/>
        <v>#REF!</v>
      </c>
      <c r="BI11" s="44">
        <v>0.2</v>
      </c>
      <c r="BJ11" s="45" t="e">
        <f>IF(#REF!=BI$6,IFERROR(ROUND(#REF!/#REF!,4),0),)</f>
        <v>#REF!</v>
      </c>
      <c r="BK11" s="44" t="b">
        <v>0</v>
      </c>
      <c r="BL11" s="79">
        <v>0.2</v>
      </c>
      <c r="BM11" s="45" t="e">
        <f>IF(#REF!=BL$6,IFERROR(ROUND(#REF!/#REF!,4),0),0)</f>
        <v>#REF!</v>
      </c>
      <c r="BN11" s="93" t="e">
        <f t="shared" si="9"/>
        <v>#REF!</v>
      </c>
      <c r="BP11" s="1">
        <v>1201</v>
      </c>
      <c r="BQ11" s="1" t="e">
        <f>I8</f>
        <v>#REF!</v>
      </c>
    </row>
    <row r="12" ht="24.95" customHeight="1" spans="1:69">
      <c r="A12" s="46" t="s">
        <v>2067</v>
      </c>
      <c r="B12" s="47" t="s">
        <v>2068</v>
      </c>
      <c r="C12" s="48">
        <v>4</v>
      </c>
      <c r="D12" s="49">
        <v>0.02</v>
      </c>
      <c r="E12" s="50" t="e">
        <f>IF(#REF!=D$6,IFERROR(ROUND(#REF!/E15,4),0),0)</f>
        <v>#REF!</v>
      </c>
      <c r="F12" s="49" t="e">
        <f>E12&gt;=D12</f>
        <v>#REF!</v>
      </c>
      <c r="G12" s="49">
        <v>0.02</v>
      </c>
      <c r="H12" s="50" t="e">
        <f>IF(#REF!=G$6,IFERROR(ROUND(#REF!/H15,4),0),0)</f>
        <v>#REF!</v>
      </c>
      <c r="I12" s="49" t="e">
        <f>H12&gt;=G12</f>
        <v>#REF!</v>
      </c>
      <c r="J12" s="49">
        <v>0.02</v>
      </c>
      <c r="K12" s="50" t="e">
        <f>IF(#REF!=J$6,IFERROR(ROUND(#REF!/K15,4),0),)</f>
        <v>#REF!</v>
      </c>
      <c r="L12" s="49" t="e">
        <f>K12&gt;=J12</f>
        <v>#REF!</v>
      </c>
      <c r="M12" s="49">
        <v>0.02</v>
      </c>
      <c r="N12" s="50" t="e">
        <f>IF(#REF!=M$6,IFERROR(ROUND(#REF!/N15,4),0),0)</f>
        <v>#REF!</v>
      </c>
      <c r="O12" s="49" t="e">
        <f>N12&gt;=M12</f>
        <v>#REF!</v>
      </c>
      <c r="P12" s="49">
        <v>0.02</v>
      </c>
      <c r="Q12" s="50" t="e">
        <f>IF(#REF!=P$6,IFERROR(ROUND(#REF!/Q15,4),0),0)</f>
        <v>#REF!</v>
      </c>
      <c r="R12" s="49" t="e">
        <f>Q12&gt;=P12</f>
        <v>#REF!</v>
      </c>
      <c r="S12" s="49">
        <v>0.02</v>
      </c>
      <c r="T12" s="50" t="e">
        <f>IF(#REF!=S$6,IFERROR(ROUND(#REF!/T15,4),0),)</f>
        <v>#REF!</v>
      </c>
      <c r="U12" s="49" t="e">
        <f>T12&gt;=S12</f>
        <v>#REF!</v>
      </c>
      <c r="V12" s="49">
        <v>0.02</v>
      </c>
      <c r="W12" s="50" t="e">
        <f>IF(#REF!=V$6,IFERROR(ROUND(#REF!/W15,4),0),)</f>
        <v>#REF!</v>
      </c>
      <c r="X12" s="49" t="e">
        <f>W12&gt;=V12</f>
        <v>#REF!</v>
      </c>
      <c r="Y12" s="49">
        <v>0.02</v>
      </c>
      <c r="Z12" s="50" t="e">
        <f>IF(#REF!=Y$6,IFERROR(ROUND(#REF!/Z15,4),0),0)</f>
        <v>#REF!</v>
      </c>
      <c r="AA12" s="49" t="e">
        <f>Z12&gt;=Y12</f>
        <v>#REF!</v>
      </c>
      <c r="AB12" s="49">
        <v>0.02</v>
      </c>
      <c r="AC12" s="50" t="e">
        <f>IF(#REF!=AB$6,IFERROR(ROUND(#REF!/AC15,4),0),)</f>
        <v>#REF!</v>
      </c>
      <c r="AD12" s="49" t="e">
        <f>AC12&gt;=AB12</f>
        <v>#REF!</v>
      </c>
      <c r="AE12" s="49">
        <v>0.06</v>
      </c>
      <c r="AF12" s="50" t="e">
        <f>IF(#REF!=AE$6,IFERROR(ROUND(#REF!/AF15,4),0),)</f>
        <v>#REF!</v>
      </c>
      <c r="AG12" s="49" t="e">
        <f t="shared" ref="AG12:AG13" si="10">AF12&gt;=AE12</f>
        <v>#REF!</v>
      </c>
      <c r="AH12" s="49">
        <v>0.06</v>
      </c>
      <c r="AI12" s="50" t="e">
        <f>IF(#REF!=AH$6,IFERROR(ROUND(#REF!/AI15,4),0),)</f>
        <v>#REF!</v>
      </c>
      <c r="AJ12" s="49" t="e">
        <f t="shared" si="0"/>
        <v>#REF!</v>
      </c>
      <c r="AK12" s="49" t="e">
        <f>IF(AL16&gt;=5000000000,8%,6%)</f>
        <v>#REF!</v>
      </c>
      <c r="AL12" s="50" t="e">
        <f>IF(#REF!=AK$6,IFERROR(ROUND(#REF!/AL15,4),0),)</f>
        <v>#REF!</v>
      </c>
      <c r="AM12" s="49" t="e">
        <f t="shared" si="1"/>
        <v>#REF!</v>
      </c>
      <c r="AN12" s="49">
        <v>0.06</v>
      </c>
      <c r="AO12" s="50" t="e">
        <f>IF(#REF!=AN$6,IFERROR(ROUND(#REF!/AO15,4),0),)</f>
        <v>#REF!</v>
      </c>
      <c r="AP12" s="49" t="e">
        <f t="shared" si="2"/>
        <v>#REF!</v>
      </c>
      <c r="AQ12" s="49">
        <v>0.07</v>
      </c>
      <c r="AR12" s="50" t="e">
        <f>IF(#REF!=AQ$6,IFERROR(ROUND(#REF!/AR15,4),0),)</f>
        <v>#REF!</v>
      </c>
      <c r="AS12" s="49" t="e">
        <f t="shared" si="3"/>
        <v>#REF!</v>
      </c>
      <c r="AT12" s="49" t="e">
        <f>IF(OR(#REF!="????????????",#REF!="?????????",#REF!="?????????"),8%,7%)</f>
        <v>#REF!</v>
      </c>
      <c r="AU12" s="49" t="e">
        <f>IF(#REF!=AT$6,IFERROR(ROUND(#REF!/AU15,4),0),)</f>
        <v>#REF!</v>
      </c>
      <c r="AV12" s="49" t="e">
        <f t="shared" si="4"/>
        <v>#REF!</v>
      </c>
      <c r="AW12" s="50">
        <v>0.035</v>
      </c>
      <c r="AX12" s="50" t="e">
        <f>IF(#REF!=AW$6,IFERROR(ROUND(#REF!/AX15,4),0),0)</f>
        <v>#REF!</v>
      </c>
      <c r="AY12" s="49" t="e">
        <f t="shared" si="5"/>
        <v>#REF!</v>
      </c>
      <c r="AZ12" s="49">
        <v>0.03</v>
      </c>
      <c r="BA12" s="50" t="e">
        <f>IF(#REF!=AZ$6,IFERROR(ROUND(#REF!/BA15,4),0),)</f>
        <v>#REF!</v>
      </c>
      <c r="BB12" s="49" t="e">
        <f t="shared" si="6"/>
        <v>#REF!</v>
      </c>
      <c r="BC12" s="49">
        <v>0.05</v>
      </c>
      <c r="BD12" s="50" t="e">
        <f>IF(#REF!=BC$6,IFERROR(ROUND(#REF!/BD15,4),0),)</f>
        <v>#REF!</v>
      </c>
      <c r="BE12" s="49" t="e">
        <f t="shared" si="7"/>
        <v>#REF!</v>
      </c>
      <c r="BF12" s="49">
        <v>0.05</v>
      </c>
      <c r="BG12" s="50" t="e">
        <f>IF(#REF!=BF$6,IFERROR(ROUND(#REF!/BG15,4),0),)</f>
        <v>#REF!</v>
      </c>
      <c r="BH12" s="49" t="e">
        <f t="shared" si="8"/>
        <v>#REF!</v>
      </c>
      <c r="BI12" s="49">
        <v>0.05</v>
      </c>
      <c r="BJ12" s="50" t="e">
        <f>IF(#REF!=BI$6,IFERROR(ROUND(#REF!/BJ15,4),0),)</f>
        <v>#REF!</v>
      </c>
      <c r="BK12" s="49" t="b">
        <v>0</v>
      </c>
      <c r="BL12" s="80">
        <v>0.05</v>
      </c>
      <c r="BM12" s="50" t="e">
        <f>IF(#REF!=BL$6,IFERROR(ROUND(#REF!/BM15,4),0),)</f>
        <v>#REF!</v>
      </c>
      <c r="BN12" s="94" t="e">
        <f t="shared" si="9"/>
        <v>#REF!</v>
      </c>
      <c r="BP12" s="1">
        <v>1301</v>
      </c>
      <c r="BQ12" s="1" t="e">
        <f>L8</f>
        <v>#REF!</v>
      </c>
    </row>
    <row r="13" ht="24.95" customHeight="1" spans="1:69">
      <c r="A13" s="51"/>
      <c r="B13" s="43" t="s">
        <v>2069</v>
      </c>
      <c r="C13" s="19">
        <v>5</v>
      </c>
      <c r="D13" s="44">
        <v>0.6</v>
      </c>
      <c r="E13" s="45" t="e">
        <f>IF(#REF!=D$6,IFERROR(ROUND(#REF!/#REF!,4),0),0)</f>
        <v>#REF!</v>
      </c>
      <c r="F13" s="44" t="e">
        <f>E13&gt;=D13</f>
        <v>#REF!</v>
      </c>
      <c r="G13" s="44">
        <v>0.6</v>
      </c>
      <c r="H13" s="45" t="e">
        <f>IF(#REF!=G$6,IFERROR(ROUND(#REF!/#REF!,4),0),0)</f>
        <v>#REF!</v>
      </c>
      <c r="I13" s="44" t="e">
        <f>H13&gt;=G13</f>
        <v>#REF!</v>
      </c>
      <c r="J13" s="44">
        <v>0.6</v>
      </c>
      <c r="K13" s="45" t="e">
        <f>IF(#REF!=J$6,IFERROR(ROUND(#REF!/#REF!,4),0),0)</f>
        <v>#REF!</v>
      </c>
      <c r="L13" s="44" t="e">
        <f>K13&gt;=J13</f>
        <v>#REF!</v>
      </c>
      <c r="M13" s="44">
        <v>0.6</v>
      </c>
      <c r="N13" s="45" t="e">
        <f>IF(#REF!=M$6,IFERROR(ROUND(#REF!/#REF!,4),0),)</f>
        <v>#REF!</v>
      </c>
      <c r="O13" s="44" t="e">
        <f>N13&gt;=M13</f>
        <v>#REF!</v>
      </c>
      <c r="P13" s="44">
        <v>0.6</v>
      </c>
      <c r="Q13" s="45" t="e">
        <f>IF(#REF!=P$6,IFERROR(ROUND(#REF!/#REF!,4),0),)</f>
        <v>#REF!</v>
      </c>
      <c r="R13" s="44" t="e">
        <f>Q13&gt;=P13</f>
        <v>#REF!</v>
      </c>
      <c r="S13" s="60"/>
      <c r="T13" s="60"/>
      <c r="U13" s="60"/>
      <c r="V13" s="44">
        <v>0.6</v>
      </c>
      <c r="W13" s="45" t="e">
        <f>IF(#REF!=V$6,IFERROR(ROUND(#REF!/#REF!,4),0),)</f>
        <v>#REF!</v>
      </c>
      <c r="X13" s="44" t="e">
        <f>W13&gt;=V13</f>
        <v>#REF!</v>
      </c>
      <c r="Y13" s="60"/>
      <c r="Z13" s="60"/>
      <c r="AA13" s="60"/>
      <c r="AB13" s="60"/>
      <c r="AC13" s="60"/>
      <c r="AD13" s="60"/>
      <c r="AE13" s="44">
        <v>0.6</v>
      </c>
      <c r="AF13" s="45" t="e">
        <f>IF(#REF!=AE$6,IFERROR(ROUND(#REF!/#REF!,4),0),)</f>
        <v>#REF!</v>
      </c>
      <c r="AG13" s="44" t="e">
        <f t="shared" si="10"/>
        <v>#REF!</v>
      </c>
      <c r="AH13" s="60"/>
      <c r="AI13" s="60"/>
      <c r="AJ13" s="60"/>
      <c r="AK13" s="60"/>
      <c r="AL13" s="60"/>
      <c r="AM13" s="60"/>
      <c r="AN13" s="44">
        <v>0.6</v>
      </c>
      <c r="AO13" s="45" t="e">
        <f>IF(#REF!=AN$6,IFERROR(ROUND(#REF!/#REF!,4),0),)</f>
        <v>#REF!</v>
      </c>
      <c r="AP13" s="44" t="e">
        <f t="shared" si="2"/>
        <v>#REF!</v>
      </c>
      <c r="AQ13" s="44">
        <v>0.6</v>
      </c>
      <c r="AR13" s="45" t="e">
        <f>IF(#REF!=AQ$6,IFERROR(ROUND(#REF!/#REF!,4),0),)</f>
        <v>#REF!</v>
      </c>
      <c r="AS13" s="44" t="e">
        <f t="shared" si="3"/>
        <v>#REF!</v>
      </c>
      <c r="AT13" s="44">
        <v>0.6</v>
      </c>
      <c r="AU13" s="44" t="e">
        <f>IF(#REF!=AT$6,IFERROR(ROUND(#REF!/#REF!,4),0),)</f>
        <v>#REF!</v>
      </c>
      <c r="AV13" s="44" t="e">
        <f t="shared" si="4"/>
        <v>#REF!</v>
      </c>
      <c r="AW13" s="44">
        <v>0.6</v>
      </c>
      <c r="AX13" s="45" t="e">
        <f>IF(#REF!=AW$6,IFERROR(ROUND(#REF!/#REF!,4),0),)</f>
        <v>#REF!</v>
      </c>
      <c r="AY13" s="44" t="e">
        <f t="shared" si="5"/>
        <v>#REF!</v>
      </c>
      <c r="AZ13" s="60"/>
      <c r="BA13" s="60"/>
      <c r="BB13" s="60"/>
      <c r="BC13" s="44">
        <v>0.6</v>
      </c>
      <c r="BD13" s="45" t="e">
        <f>IF(#REF!=BC$6,IFERROR(ROUND(#REF!/#REF!,4),0),)</f>
        <v>#REF!</v>
      </c>
      <c r="BE13" s="44" t="e">
        <f t="shared" si="7"/>
        <v>#REF!</v>
      </c>
      <c r="BF13" s="60"/>
      <c r="BG13" s="60"/>
      <c r="BH13" s="60"/>
      <c r="BI13" s="44">
        <v>0.6</v>
      </c>
      <c r="BJ13" s="45" t="e">
        <f>IF(#REF!=BI$6,IFERROR(ROUND(#REF!/#REF!,4),0),)</f>
        <v>#REF!</v>
      </c>
      <c r="BK13" s="44" t="b">
        <v>0</v>
      </c>
      <c r="BL13" s="79"/>
      <c r="BM13" s="79"/>
      <c r="BN13" s="95"/>
      <c r="BP13" s="1">
        <v>1311</v>
      </c>
      <c r="BQ13" s="1" t="e">
        <f>O8</f>
        <v>#REF!</v>
      </c>
    </row>
    <row r="14" ht="24.95" customHeight="1" spans="1:69">
      <c r="A14" s="35" t="s">
        <v>2070</v>
      </c>
      <c r="B14" s="52" t="s">
        <v>2071</v>
      </c>
      <c r="C14" s="5">
        <v>6</v>
      </c>
      <c r="D14" s="53"/>
      <c r="E14" s="53"/>
      <c r="F14" s="53"/>
      <c r="G14" s="53"/>
      <c r="H14" s="53"/>
      <c r="I14" s="53"/>
      <c r="J14" s="53"/>
      <c r="K14" s="53"/>
      <c r="L14" s="53"/>
      <c r="M14" s="53"/>
      <c r="N14" s="53"/>
      <c r="O14" s="53"/>
      <c r="P14" s="53"/>
      <c r="Q14" s="53"/>
      <c r="R14" s="53"/>
      <c r="S14" s="56"/>
      <c r="T14" s="56"/>
      <c r="U14" s="56"/>
      <c r="V14" s="53"/>
      <c r="W14" s="53"/>
      <c r="X14" s="53"/>
      <c r="Y14" s="56"/>
      <c r="Z14" s="56"/>
      <c r="AA14" s="56"/>
      <c r="AB14" s="56"/>
      <c r="AC14" s="56"/>
      <c r="AD14" s="56"/>
      <c r="AE14" s="53"/>
      <c r="AF14" s="53"/>
      <c r="AG14" s="53"/>
      <c r="AH14" s="56">
        <v>15000000</v>
      </c>
      <c r="AI14" s="54" t="e">
        <f>IF(#REF!=AH$6,#REF!,)</f>
        <v>#REF!</v>
      </c>
      <c r="AJ14" s="53" t="e">
        <f>AI14&gt;=AH14</f>
        <v>#REF!</v>
      </c>
      <c r="AK14" s="56"/>
      <c r="AL14" s="56"/>
      <c r="AM14" s="56"/>
      <c r="AN14" s="53"/>
      <c r="AO14" s="53"/>
      <c r="AP14" s="53"/>
      <c r="AQ14" s="56"/>
      <c r="AR14" s="56"/>
      <c r="AS14" s="56"/>
      <c r="AT14" s="56"/>
      <c r="AU14" s="56"/>
      <c r="AV14" s="56"/>
      <c r="AW14" s="53"/>
      <c r="AX14" s="53"/>
      <c r="AY14" s="53"/>
      <c r="AZ14" s="56">
        <v>20000000</v>
      </c>
      <c r="BA14" s="54" t="e">
        <f>IF(#REF!=AZ$6,#REF!,)</f>
        <v>#REF!</v>
      </c>
      <c r="BB14" s="56" t="e">
        <f t="shared" si="6"/>
        <v>#REF!</v>
      </c>
      <c r="BC14" s="53"/>
      <c r="BD14" s="53"/>
      <c r="BE14" s="53"/>
      <c r="BF14" s="56"/>
      <c r="BG14" s="56"/>
      <c r="BH14" s="56"/>
      <c r="BI14" s="53"/>
      <c r="BJ14" s="81"/>
      <c r="BK14" s="81"/>
      <c r="BL14" s="81"/>
      <c r="BM14" s="81"/>
      <c r="BN14" s="96"/>
      <c r="BP14" s="1">
        <v>1401</v>
      </c>
      <c r="BQ14" s="1" t="e">
        <f>R8</f>
        <v>#REF!</v>
      </c>
    </row>
    <row r="15" ht="24.95" customHeight="1" spans="1:69">
      <c r="A15" s="38"/>
      <c r="B15" s="39" t="s">
        <v>2072</v>
      </c>
      <c r="C15" s="11" t="s">
        <v>2073</v>
      </c>
      <c r="D15" s="40"/>
      <c r="E15" s="54" t="e">
        <f>IF(#REF!=D$6,#REF!,0)</f>
        <v>#REF!</v>
      </c>
      <c r="F15" s="40"/>
      <c r="G15" s="40"/>
      <c r="H15" s="54" t="e">
        <f>IF(#REF!=G$6,#REF!,0)</f>
        <v>#REF!</v>
      </c>
      <c r="I15" s="40"/>
      <c r="J15" s="40"/>
      <c r="K15" s="54" t="e">
        <f>IF(#REF!=J$6,#REF!,0)</f>
        <v>#REF!</v>
      </c>
      <c r="L15" s="40"/>
      <c r="M15" s="40"/>
      <c r="N15" s="54" t="e">
        <f>IF(#REF!=M$6,#REF!,)</f>
        <v>#REF!</v>
      </c>
      <c r="O15" s="40"/>
      <c r="P15" s="40"/>
      <c r="Q15" s="54" t="e">
        <f>IF(#REF!=P$6,#REF!,)</f>
        <v>#REF!</v>
      </c>
      <c r="R15" s="40"/>
      <c r="S15" s="55"/>
      <c r="T15" s="54" t="e">
        <f>IF(#REF!=S$6,#REF!,)</f>
        <v>#REF!</v>
      </c>
      <c r="U15" s="55"/>
      <c r="V15" s="40"/>
      <c r="W15" s="54" t="e">
        <f>IF(#REF!=V$6,#REF!,)</f>
        <v>#REF!</v>
      </c>
      <c r="X15" s="40"/>
      <c r="Y15" s="55"/>
      <c r="Z15" s="54" t="e">
        <f>IF(#REF!=Y$6,#REF!,0)</f>
        <v>#REF!</v>
      </c>
      <c r="AA15" s="55"/>
      <c r="AB15" s="55"/>
      <c r="AC15" s="54" t="e">
        <f>IF(#REF!=AB$6,#REF!,)</f>
        <v>#REF!</v>
      </c>
      <c r="AD15" s="55"/>
      <c r="AE15" s="40"/>
      <c r="AF15" s="54" t="e">
        <f>IF(#REF!=AE$6,#REF!,)</f>
        <v>#REF!</v>
      </c>
      <c r="AG15" s="40"/>
      <c r="AH15" s="55"/>
      <c r="AI15" s="54" t="e">
        <f>IF(#REF!=AH$6,#REF!,)</f>
        <v>#REF!</v>
      </c>
      <c r="AJ15" s="55"/>
      <c r="AL15" s="54" t="e">
        <f>IF(#REF!=AK$6,#REF!,)</f>
        <v>#REF!</v>
      </c>
      <c r="AM15" s="55"/>
      <c r="AN15" s="40"/>
      <c r="AO15" s="54" t="e">
        <f>IF(#REF!=AN$6,#REF!,)</f>
        <v>#REF!</v>
      </c>
      <c r="AP15" s="40"/>
      <c r="AQ15" s="55"/>
      <c r="AR15" s="54" t="e">
        <f>IF(#REF!=AQ$6,#REF!,)</f>
        <v>#REF!</v>
      </c>
      <c r="AS15" s="55"/>
      <c r="AT15" s="55"/>
      <c r="AU15" s="54" t="e">
        <f>IF(#REF!=AT$6,#REF!,)</f>
        <v>#REF!</v>
      </c>
      <c r="AV15" s="55"/>
      <c r="AW15" s="40"/>
      <c r="AX15" s="54" t="e">
        <f>IF(#REF!=AW$6,#REF!,)</f>
        <v>#REF!</v>
      </c>
      <c r="AY15" s="40"/>
      <c r="AZ15" s="55"/>
      <c r="BA15" s="54" t="e">
        <f>IF(#REF!=AZ$6,#REF!,)</f>
        <v>#REF!</v>
      </c>
      <c r="BB15" s="55"/>
      <c r="BC15" s="40"/>
      <c r="BD15" s="54" t="e">
        <f>IF(#REF!=BC$6,#REF!,)</f>
        <v>#REF!</v>
      </c>
      <c r="BE15" s="40"/>
      <c r="BF15" s="55">
        <v>10000000</v>
      </c>
      <c r="BG15" s="54" t="e">
        <f>IF(#REF!=BF$6,#REF!,)</f>
        <v>#REF!</v>
      </c>
      <c r="BH15" s="55" t="e">
        <f t="shared" ref="BH15" si="11">BG15&gt;=BF15</f>
        <v>#REF!</v>
      </c>
      <c r="BI15" s="40"/>
      <c r="BJ15" s="54" t="e">
        <f>IF(#REF!=BI$6,#REF!,)</f>
        <v>#REF!</v>
      </c>
      <c r="BK15" s="78"/>
      <c r="BL15" s="82">
        <v>15000000</v>
      </c>
      <c r="BM15" s="54" t="e">
        <f>IF(#REF!=BL$6,#REF!,)</f>
        <v>#REF!</v>
      </c>
      <c r="BN15" s="97" t="e">
        <f t="shared" ref="BN15" si="12">BM15&gt;=BL15</f>
        <v>#REF!</v>
      </c>
      <c r="BP15" s="1">
        <v>1402</v>
      </c>
      <c r="BQ15" s="1" t="e">
        <f>U8</f>
        <v>#REF!</v>
      </c>
    </row>
    <row r="16" ht="24.95" customHeight="1" spans="1:69">
      <c r="A16" s="38"/>
      <c r="B16" s="39" t="s">
        <v>2074</v>
      </c>
      <c r="C16" s="10">
        <v>7</v>
      </c>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t="e">
        <f>IF(OR(#REF!="??????????FRGA??",#REF!="???????",#REF!="????????",#REF!="????????????????",#REF!="???EDA?IP?????"),30000000,500000000)</f>
        <v>#REF!</v>
      </c>
      <c r="AL16" s="54" t="e">
        <f>IF(#REF!=AK$6,#REF!,)</f>
        <v>#REF!</v>
      </c>
      <c r="AM16" s="55" t="e">
        <f>AL16&gt;=AK16</f>
        <v>#REF!</v>
      </c>
      <c r="AN16" s="55"/>
      <c r="AO16" s="55"/>
      <c r="AP16" s="55"/>
      <c r="AQ16" s="55"/>
      <c r="AR16" s="55"/>
      <c r="AS16" s="55"/>
      <c r="AT16" s="54" t="e">
        <f>IF(OR(#REF!="???????",#REF!="????????????"),50000000,IF(OR(#REF!="????????????",#REF!="?????????",#REF!="?????????"),100000000,IF(OR(#REF!="???????????",#REF!="????????????",#REF!="??????????",#REF!="??????????????????50%?"),500000000,0)))</f>
        <v>#REF!</v>
      </c>
      <c r="AU16" s="54" t="e">
        <f>IF(#REF!=AT$6,#REF!,)</f>
        <v>#REF!</v>
      </c>
      <c r="AV16" s="55" t="e">
        <f>AU16&gt;=AT16</f>
        <v>#REF!</v>
      </c>
      <c r="AW16" s="55"/>
      <c r="AX16" s="55"/>
      <c r="AY16" s="55"/>
      <c r="AZ16" s="55"/>
      <c r="BA16" s="55"/>
      <c r="BB16" s="55"/>
      <c r="BC16" s="55"/>
      <c r="BD16" s="55"/>
      <c r="BE16" s="55"/>
      <c r="BF16" s="55"/>
      <c r="BG16" s="55"/>
      <c r="BH16" s="55"/>
      <c r="BI16" s="55"/>
      <c r="BJ16" s="83"/>
      <c r="BK16" s="83"/>
      <c r="BL16" s="83"/>
      <c r="BM16" s="83"/>
      <c r="BN16" s="97"/>
      <c r="BP16" s="1">
        <v>1511</v>
      </c>
      <c r="BQ16" s="1" t="e">
        <f>X8</f>
        <v>#REF!</v>
      </c>
    </row>
    <row r="17" ht="24.95" customHeight="1" spans="1:69">
      <c r="A17" s="38"/>
      <c r="B17" s="39" t="s">
        <v>2075</v>
      </c>
      <c r="C17" s="10">
        <v>7</v>
      </c>
      <c r="D17" s="40">
        <v>0.6</v>
      </c>
      <c r="E17" s="41" t="e">
        <f>IF(#REF!=D$6,IFERROR(ROUND(#REF!/#REF!,4),0),0)</f>
        <v>#REF!</v>
      </c>
      <c r="F17" s="40" t="e">
        <f>E17&gt;=D17</f>
        <v>#REF!</v>
      </c>
      <c r="G17" s="40">
        <v>0.6</v>
      </c>
      <c r="H17" s="41" t="e">
        <f>IF(#REF!=G$6,IFERROR(ROUND(#REF!/#REF!,4),0),0)</f>
        <v>#REF!</v>
      </c>
      <c r="I17" s="40" t="e">
        <f>H17&gt;=G17</f>
        <v>#REF!</v>
      </c>
      <c r="J17" s="40">
        <v>0.6</v>
      </c>
      <c r="K17" s="41" t="e">
        <f>IF(#REF!=J$6,IFERROR(ROUND(#REF!/#REF!,4),0),)</f>
        <v>#REF!</v>
      </c>
      <c r="L17" s="40" t="e">
        <f>K17&gt;=J17</f>
        <v>#REF!</v>
      </c>
      <c r="M17" s="40">
        <v>0.6</v>
      </c>
      <c r="N17" s="41" t="e">
        <f>IF(#REF!=M$6,IFERROR(ROUND(#REF!/#REF!,4),0),)</f>
        <v>#REF!</v>
      </c>
      <c r="O17" s="40" t="e">
        <f>N17&gt;=M17</f>
        <v>#REF!</v>
      </c>
      <c r="P17" s="40">
        <v>0.6</v>
      </c>
      <c r="Q17" s="41" t="e">
        <f>IF(#REF!=P$6,IFERROR(ROUND(#REF!/#REF!,4),0),)</f>
        <v>#REF!</v>
      </c>
      <c r="R17" s="40" t="e">
        <f>Q17&gt;=P17</f>
        <v>#REF!</v>
      </c>
      <c r="S17" s="40">
        <v>0.6</v>
      </c>
      <c r="T17" s="41" t="e">
        <f>IF(#REF!=S$6,IFERROR(ROUND(#REF!/#REF!,4),0),)</f>
        <v>#REF!</v>
      </c>
      <c r="U17" s="40" t="e">
        <f>T17&gt;=S17</f>
        <v>#REF!</v>
      </c>
      <c r="V17" s="40">
        <v>0.6</v>
      </c>
      <c r="W17" s="41" t="e">
        <f>IF(#REF!=V$6,IFERROR(ROUND(#REF!/#REF!,4),0),0)</f>
        <v>#REF!</v>
      </c>
      <c r="X17" s="40" t="e">
        <f>W17&gt;=V17</f>
        <v>#REF!</v>
      </c>
      <c r="Y17" s="40">
        <v>0.6</v>
      </c>
      <c r="Z17" s="41" t="e">
        <f>IF(#REF!=Y$6,IFERROR(ROUND(#REF!/#REF!,4),0),)</f>
        <v>#REF!</v>
      </c>
      <c r="AA17" s="40" t="e">
        <f>Z17&gt;=Y17</f>
        <v>#REF!</v>
      </c>
      <c r="AB17" s="40">
        <v>0.6</v>
      </c>
      <c r="AC17" s="41" t="e">
        <f>IF(#REF!=AB$6,IFERROR(ROUND(#REF!/#REF!,4),0),)</f>
        <v>#REF!</v>
      </c>
      <c r="AD17" s="40" t="e">
        <f>AC17&gt;=AB17</f>
        <v>#REF!</v>
      </c>
      <c r="AE17" s="40">
        <v>0.6</v>
      </c>
      <c r="AF17" s="41" t="e">
        <f>IF(#REF!=AE$6,IFERROR(ROUND(#REF!/#REF!,4),),)</f>
        <v>#REF!</v>
      </c>
      <c r="AG17" s="40" t="e">
        <f>AF17&gt;=AE17</f>
        <v>#REF!</v>
      </c>
      <c r="AH17" s="40">
        <v>0.6</v>
      </c>
      <c r="AI17" s="41" t="e">
        <f>IF(#REF!=AH$6,IFERROR(ROUND(#REF!/#REF!,4),),)</f>
        <v>#REF!</v>
      </c>
      <c r="AJ17" s="40" t="e">
        <f>AI17&gt;=AH17</f>
        <v>#REF!</v>
      </c>
      <c r="AK17" s="40" t="e">
        <f>IF(#REF!&gt;=500000000,60%,70%)</f>
        <v>#REF!</v>
      </c>
      <c r="AL17" s="41" t="e">
        <f>IF(#REF!=AK$6,IFERROR(ROUND(#REF!/#REF!,4),),)</f>
        <v>#REF!</v>
      </c>
      <c r="AM17" s="40" t="e">
        <f>AL17&gt;=AK17</f>
        <v>#REF!</v>
      </c>
      <c r="AN17" s="40" t="e">
        <f>IF(#REF!=TRUE,40%,50%)</f>
        <v>#REF!</v>
      </c>
      <c r="AO17" s="41" t="e">
        <f>IF(#REF!=AN$6,IFERROR(ROUND(#REF!/#REF!,4),),)</f>
        <v>#REF!</v>
      </c>
      <c r="AP17" s="40" t="e">
        <f>AO17&gt;=AN17</f>
        <v>#REF!</v>
      </c>
      <c r="AQ17" s="40" t="e">
        <f>IF(#REF!=TRUE,45%,55%)</f>
        <v>#REF!</v>
      </c>
      <c r="AR17" s="41" t="e">
        <f>IF(#REF!=AQ$6,IFERROR(ROUND(#REF!/#REF!,4),),)</f>
        <v>#REF!</v>
      </c>
      <c r="AS17" s="40" t="e">
        <f>AR17&gt;=AQ17</f>
        <v>#REF!</v>
      </c>
      <c r="AT17" s="40" t="e">
        <f>IF(#REF!=TRUE,45%,55%)</f>
        <v>#REF!</v>
      </c>
      <c r="AU17" s="41" t="e">
        <f>IF(#REF!=AT$6,IFERROR(ROUND(#REF!/#REF!,4),),)</f>
        <v>#REF!</v>
      </c>
      <c r="AV17" s="40" t="e">
        <f>AU17&gt;=AT17</f>
        <v>#REF!</v>
      </c>
      <c r="AW17" s="40">
        <v>0.6</v>
      </c>
      <c r="AX17" s="41" t="e">
        <f>IF(#REF!=AW$6,IFERROR(ROUND(#REF!/#REF!,4),),)</f>
        <v>#REF!</v>
      </c>
      <c r="AY17" s="40" t="e">
        <f t="shared" ref="AY17" si="13">AX17&gt;=AW17</f>
        <v>#REF!</v>
      </c>
      <c r="AZ17" s="40">
        <v>0.6</v>
      </c>
      <c r="BA17" s="40"/>
      <c r="BB17" s="40" t="b">
        <f t="shared" ref="BB17" si="14">BA17&gt;=AZ17</f>
        <v>0</v>
      </c>
      <c r="BC17" s="40">
        <v>0.3</v>
      </c>
      <c r="BD17" s="41" t="e">
        <f>IF(#REF!=BC$6,IFERROR(ROUND(#REF!/#REF!,4),),)</f>
        <v>#REF!</v>
      </c>
      <c r="BE17" s="40" t="e">
        <f t="shared" ref="BE17" si="15">BD17&gt;=BC17</f>
        <v>#REF!</v>
      </c>
      <c r="BF17" s="55"/>
      <c r="BG17" s="55"/>
      <c r="BH17" s="55"/>
      <c r="BI17" s="40">
        <v>0.3</v>
      </c>
      <c r="BJ17" s="41" t="e">
        <f>IF(#REF!=BI$6,IFERROR(ROUND(#REF!/#REF!,4),),)</f>
        <v>#REF!</v>
      </c>
      <c r="BK17" s="40" t="b">
        <v>0</v>
      </c>
      <c r="BL17" s="78"/>
      <c r="BM17" s="78"/>
      <c r="BN17" s="97"/>
      <c r="BP17" s="1">
        <v>1512</v>
      </c>
      <c r="BQ17" s="1" t="e">
        <f>AA8</f>
        <v>#REF!</v>
      </c>
    </row>
    <row r="18" ht="24.95" customHeight="1" spans="1:69">
      <c r="A18" s="38"/>
      <c r="B18" s="39" t="s">
        <v>2076</v>
      </c>
      <c r="C18" s="10"/>
      <c r="D18" s="40"/>
      <c r="E18" s="40"/>
      <c r="F18" s="40"/>
      <c r="G18" s="40"/>
      <c r="H18" s="40"/>
      <c r="I18" s="40"/>
      <c r="J18" s="40"/>
      <c r="K18" s="40"/>
      <c r="L18" s="40"/>
      <c r="M18" s="40"/>
      <c r="N18" s="40"/>
      <c r="O18" s="40"/>
      <c r="P18" s="40"/>
      <c r="Q18" s="40"/>
      <c r="R18" s="40"/>
      <c r="S18" s="55"/>
      <c r="T18" s="55"/>
      <c r="U18" s="55"/>
      <c r="V18" s="40"/>
      <c r="W18" s="40"/>
      <c r="X18" s="40"/>
      <c r="Y18" s="55"/>
      <c r="Z18" s="55"/>
      <c r="AA18" s="55"/>
      <c r="AB18" s="55"/>
      <c r="AC18" s="55"/>
      <c r="AD18" s="55"/>
      <c r="AE18" s="40"/>
      <c r="AF18" s="40"/>
      <c r="AG18" s="40"/>
      <c r="AH18" s="40"/>
      <c r="AI18" s="40"/>
      <c r="AJ18" s="40"/>
      <c r="AK18" s="40"/>
      <c r="AL18" s="40"/>
      <c r="AM18" s="40"/>
      <c r="AN18" s="40"/>
      <c r="AO18" s="40"/>
      <c r="AP18" s="40"/>
      <c r="AQ18" s="55"/>
      <c r="AR18" s="55"/>
      <c r="AS18" s="55"/>
      <c r="AT18" s="55"/>
      <c r="AU18" s="55"/>
      <c r="AV18" s="55"/>
      <c r="AW18" s="40"/>
      <c r="AX18" s="40"/>
      <c r="AY18" s="40"/>
      <c r="AZ18" s="55"/>
      <c r="BA18" s="55"/>
      <c r="BB18" s="55"/>
      <c r="BC18" s="40"/>
      <c r="BD18" s="40"/>
      <c r="BE18" s="40"/>
      <c r="BF18" s="40">
        <v>0.3</v>
      </c>
      <c r="BG18" s="41" t="e">
        <f>IF(#REF!=BF$6,IFERROR(ROUND(#REF!/BG15,4),),)</f>
        <v>#REF!</v>
      </c>
      <c r="BH18" s="40" t="e">
        <f t="shared" ref="BH18" si="16">BG18&gt;=BF18</f>
        <v>#REF!</v>
      </c>
      <c r="BI18" s="40"/>
      <c r="BJ18" s="78"/>
      <c r="BK18" s="78"/>
      <c r="BL18" s="78">
        <v>0.3</v>
      </c>
      <c r="BM18" s="41" t="e">
        <f>IF(#REF!=BL$6,IFERROR(ROUND(#REF!/BM15,4),),)</f>
        <v>#REF!</v>
      </c>
      <c r="BN18" s="92" t="e">
        <f t="shared" ref="BN18" si="17">BM18&gt;=BL18</f>
        <v>#REF!</v>
      </c>
      <c r="BP18" s="1">
        <v>1602</v>
      </c>
      <c r="BQ18" s="1" t="e">
        <f>AD8</f>
        <v>#REF!</v>
      </c>
    </row>
    <row r="19" ht="24.95" customHeight="1" spans="1:69">
      <c r="A19" s="42"/>
      <c r="B19" s="39" t="s">
        <v>2077</v>
      </c>
      <c r="C19" s="10">
        <v>8</v>
      </c>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40">
        <v>0.5</v>
      </c>
      <c r="AF19" s="41" t="e">
        <f>IF(#REF!=AE$6,IFERROR(ROUND(#REF!/#REF!,4),),)</f>
        <v>#REF!</v>
      </c>
      <c r="AG19" s="40" t="e">
        <f>AF19&gt;=AE19</f>
        <v>#REF!</v>
      </c>
      <c r="AH19" s="40">
        <v>0.5</v>
      </c>
      <c r="AI19" s="41" t="e">
        <f>IF(#REF!=AH$6,IFERROR(ROUND(#REF!/#REF!,4),),)</f>
        <v>#REF!</v>
      </c>
      <c r="AJ19" s="40" t="e">
        <f>AI19&gt;=AH19</f>
        <v>#REF!</v>
      </c>
      <c r="AK19" s="40" t="e">
        <f>IF(#REF!&gt;=500000000,50%,60%)</f>
        <v>#REF!</v>
      </c>
      <c r="AL19" s="41" t="e">
        <f>IF(#REF!=AK$6,IFERROR(ROUND(#REF!/#REF!,4),),)</f>
        <v>#REF!</v>
      </c>
      <c r="AM19" s="40" t="e">
        <f>AL19&gt;=AK19</f>
        <v>#REF!</v>
      </c>
      <c r="AN19" s="40" t="e">
        <f>IF(#REF!=TRUE,30%,40%)</f>
        <v>#REF!</v>
      </c>
      <c r="AO19" s="41" t="e">
        <f>IF(#REF!=AN$6,IFERROR(ROUND(#REF!/#REF!,4),),)</f>
        <v>#REF!</v>
      </c>
      <c r="AP19" s="40" t="e">
        <f>AO19&gt;=AN19</f>
        <v>#REF!</v>
      </c>
      <c r="AQ19" s="40" t="e">
        <f>IF(#REF!=TRUE,40%,45%)</f>
        <v>#REF!</v>
      </c>
      <c r="AR19" s="41" t="e">
        <f>IF(#REF!=AQ$6,IFERROR(ROUND(#REF!/#REF!,4),),)</f>
        <v>#REF!</v>
      </c>
      <c r="AS19" s="40" t="e">
        <f>AR19&gt;=AQ19</f>
        <v>#REF!</v>
      </c>
      <c r="AT19" s="40" t="e">
        <f>IF(#REF!=TRUE,40%,45%)</f>
        <v>#REF!</v>
      </c>
      <c r="AU19" s="41" t="e">
        <f>IF(#REF!=AT$6,IFERROR(ROUND(#REF!/#REF!,4),),)</f>
        <v>#REF!</v>
      </c>
      <c r="AV19" s="40" t="e">
        <f>AU19&gt;=AT19</f>
        <v>#REF!</v>
      </c>
      <c r="AW19" s="55"/>
      <c r="AX19" s="55"/>
      <c r="AY19" s="55"/>
      <c r="AZ19" s="55"/>
      <c r="BA19" s="55"/>
      <c r="BB19" s="55"/>
      <c r="BC19" s="55"/>
      <c r="BD19" s="55"/>
      <c r="BE19" s="55"/>
      <c r="BF19" s="55"/>
      <c r="BG19" s="55"/>
      <c r="BH19" s="55"/>
      <c r="BI19" s="55"/>
      <c r="BJ19" s="83"/>
      <c r="BK19" s="83"/>
      <c r="BL19" s="83"/>
      <c r="BM19" s="83"/>
      <c r="BN19" s="97"/>
      <c r="BP19" s="1">
        <v>2401</v>
      </c>
      <c r="BQ19" s="1" t="e">
        <f>AG8</f>
        <v>#REF!</v>
      </c>
    </row>
    <row r="20" ht="24.95" customHeight="1" spans="1:69">
      <c r="A20" s="35" t="s">
        <v>2078</v>
      </c>
      <c r="B20" s="52" t="s">
        <v>2079</v>
      </c>
      <c r="C20" s="5">
        <v>9</v>
      </c>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v>8</v>
      </c>
      <c r="AI20" s="56" t="e">
        <f>IF(#REF!=AH$6,#REF!,)</f>
        <v>#REF!</v>
      </c>
      <c r="AJ20" s="53" t="e">
        <f>AI20&gt;=AH20</f>
        <v>#REF!</v>
      </c>
      <c r="AK20" s="56">
        <v>8</v>
      </c>
      <c r="AL20" s="56" t="e">
        <f>IF(#REF!=AK$6,#REF!,)</f>
        <v>#REF!</v>
      </c>
      <c r="AM20" s="53" t="e">
        <f>AL20&gt;=AK20</f>
        <v>#REF!</v>
      </c>
      <c r="AN20" s="56"/>
      <c r="AO20" s="56"/>
      <c r="AP20" s="56"/>
      <c r="AQ20" s="56"/>
      <c r="AR20" s="56"/>
      <c r="AS20" s="56"/>
      <c r="AT20" s="56"/>
      <c r="AU20" s="56"/>
      <c r="AV20" s="56"/>
      <c r="AW20" s="56"/>
      <c r="AX20" s="56"/>
      <c r="AY20" s="56"/>
      <c r="AZ20" s="56">
        <v>5</v>
      </c>
      <c r="BA20" s="56" t="e">
        <f>IF(#REF!=AZ$6,#REF!,)</f>
        <v>#REF!</v>
      </c>
      <c r="BB20" s="56" t="e">
        <f t="shared" ref="BB20" si="18">BA20&gt;=AZ20</f>
        <v>#REF!</v>
      </c>
      <c r="BC20" s="56"/>
      <c r="BD20" s="56"/>
      <c r="BE20" s="56"/>
      <c r="BF20" s="56"/>
      <c r="BG20" s="56"/>
      <c r="BH20" s="56"/>
      <c r="BI20" s="56"/>
      <c r="BJ20" s="84"/>
      <c r="BK20" s="84"/>
      <c r="BL20" s="84"/>
      <c r="BM20" s="84"/>
      <c r="BN20" s="96"/>
      <c r="BP20" s="1">
        <v>2402</v>
      </c>
      <c r="BQ20" s="1" t="e">
        <f>AJ8</f>
        <v>#REF!</v>
      </c>
    </row>
    <row r="21" ht="24.95" customHeight="1" spans="1:69">
      <c r="A21" s="46"/>
      <c r="B21" s="39" t="s">
        <v>2080</v>
      </c>
      <c r="C21" s="10">
        <v>10</v>
      </c>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v>5</v>
      </c>
      <c r="BG21" s="83" t="e">
        <f>IF(#REF!=BF$6,#REF!,)</f>
        <v>#REF!</v>
      </c>
      <c r="BH21" s="55" t="e">
        <f t="shared" ref="BH21" si="19">BG21&gt;=BF21</f>
        <v>#REF!</v>
      </c>
      <c r="BI21" s="55"/>
      <c r="BJ21" s="83"/>
      <c r="BK21" s="83"/>
      <c r="BL21" s="83">
        <v>5</v>
      </c>
      <c r="BM21" s="83" t="e">
        <f>IF(#REF!=BL$6,#REF!,)</f>
        <v>#REF!</v>
      </c>
      <c r="BN21" s="97" t="e">
        <f t="shared" ref="BN21" si="20">BM21&gt;=BL21</f>
        <v>#REF!</v>
      </c>
      <c r="BP21" s="1">
        <v>2502</v>
      </c>
      <c r="BQ21" s="1" t="e">
        <f>AM8</f>
        <v>#REF!</v>
      </c>
    </row>
    <row r="22" ht="24.95" customHeight="1" spans="1:69">
      <c r="A22" s="42" t="s">
        <v>2081</v>
      </c>
      <c r="B22" s="57" t="s">
        <v>2082</v>
      </c>
      <c r="C22" s="58" t="s">
        <v>2083</v>
      </c>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t="e">
        <f>IF(OR(#REF!="??????????FRGA??",#REF!="???????",#REF!="????????",#REF!="????????????????",#REF!="???EDA?IP?????"),3500000,IF(AL16&lt;5000000000,30000000,0))</f>
        <v>#REF!</v>
      </c>
      <c r="AL22" s="65" t="e">
        <f>IF(#REF!=AK$6,#REF!,)</f>
        <v>#REF!</v>
      </c>
      <c r="AM22" s="59" t="e">
        <f>AL22&gt;=AK22</f>
        <v>#REF!</v>
      </c>
      <c r="AN22" s="59"/>
      <c r="AO22" s="59"/>
      <c r="AP22" s="59"/>
      <c r="AQ22" s="59"/>
      <c r="AR22" s="59"/>
      <c r="AS22" s="59"/>
      <c r="AT22" s="65" t="e">
        <f>IF(OR(#REF!="????????????",#REF!="?????????",#REF!="?????????"),5000000,IF(OR(#REF!="???????????",#REF!="????????????",#REF!="??????????",#REF!="??????????????????50%?"),25000000,0))</f>
        <v>#REF!</v>
      </c>
      <c r="AU22" s="65" t="e">
        <f>IF(#REF!=AT$6,#REF!,)</f>
        <v>#REF!</v>
      </c>
      <c r="AV22" s="59" t="e">
        <f>AU22&gt;=AT22</f>
        <v>#REF!</v>
      </c>
      <c r="AW22" s="59"/>
      <c r="AX22" s="59"/>
      <c r="AY22" s="59"/>
      <c r="AZ22" s="59"/>
      <c r="BA22" s="59"/>
      <c r="BB22" s="59"/>
      <c r="BC22" s="59"/>
      <c r="BD22" s="59"/>
      <c r="BE22" s="59"/>
      <c r="BF22" s="59"/>
      <c r="BG22" s="59"/>
      <c r="BH22" s="59"/>
      <c r="BI22" s="59"/>
      <c r="BJ22" s="85"/>
      <c r="BK22" s="85"/>
      <c r="BL22" s="85"/>
      <c r="BM22" s="85"/>
      <c r="BN22" s="98"/>
      <c r="BP22" s="1">
        <v>3301</v>
      </c>
      <c r="BQ22" s="1" t="e">
        <f>AP8</f>
        <v>#REF!</v>
      </c>
    </row>
    <row r="23" ht="24.95" customHeight="1" spans="68:69">
      <c r="BP23" s="1">
        <v>3302</v>
      </c>
      <c r="BQ23" s="1" t="e">
        <f>AS8</f>
        <v>#REF!</v>
      </c>
    </row>
    <row r="24" ht="24.95" customHeight="1" spans="68:69">
      <c r="BP24" s="1">
        <v>3402</v>
      </c>
      <c r="BQ24" s="1" t="e">
        <f>AV8</f>
        <v>#REF!</v>
      </c>
    </row>
    <row r="25" ht="24.95" customHeight="1" spans="68:69">
      <c r="BP25" s="1">
        <v>4001</v>
      </c>
      <c r="BQ25" s="1" t="e">
        <f>AY8</f>
        <v>#REF!</v>
      </c>
    </row>
    <row r="26" ht="24.95" customHeight="1" spans="68:69">
      <c r="BP26" s="1">
        <v>4002</v>
      </c>
      <c r="BQ26" s="1" t="e">
        <f>BB8</f>
        <v>#REF!</v>
      </c>
    </row>
    <row r="27" ht="24.95" customHeight="1" spans="68:69">
      <c r="BP27" s="1">
        <v>5001</v>
      </c>
      <c r="BQ27" s="1" t="e">
        <f>BE8</f>
        <v>#REF!</v>
      </c>
    </row>
    <row r="28" ht="24.95" customHeight="1" spans="68:69">
      <c r="BP28" s="1">
        <v>5002</v>
      </c>
      <c r="BQ28" s="1" t="e">
        <f>BH8</f>
        <v>#REF!</v>
      </c>
    </row>
    <row r="29" ht="24.95" customHeight="1" spans="68:69">
      <c r="BP29" s="1">
        <v>6001</v>
      </c>
      <c r="BQ29" s="1" t="b">
        <f>BK8</f>
        <v>0</v>
      </c>
    </row>
    <row r="30" ht="24.95" customHeight="1" spans="68:69">
      <c r="BP30" s="1">
        <v>6002</v>
      </c>
      <c r="BQ30" s="1" t="e">
        <f>BN8</f>
        <v>#REF!</v>
      </c>
    </row>
  </sheetData>
  <sheetProtection formatCells="0" insertHyperlinks="0" autoFilter="0"/>
  <mergeCells count="126">
    <mergeCell ref="A1:BN1"/>
    <mergeCell ref="D2:AD2"/>
    <mergeCell ref="AE2:AM2"/>
    <mergeCell ref="AN2:AV2"/>
    <mergeCell ref="D3:F3"/>
    <mergeCell ref="G3:I3"/>
    <mergeCell ref="J3:L3"/>
    <mergeCell ref="M3:O3"/>
    <mergeCell ref="P3:U3"/>
    <mergeCell ref="V3:AA3"/>
    <mergeCell ref="AB3:AD3"/>
    <mergeCell ref="AE3:AJ3"/>
    <mergeCell ref="AK3:AM3"/>
    <mergeCell ref="AN3:AS3"/>
    <mergeCell ref="AT3:AV3"/>
    <mergeCell ref="A4:B4"/>
    <mergeCell ref="D4:F4"/>
    <mergeCell ref="G4:I4"/>
    <mergeCell ref="J4:L4"/>
    <mergeCell ref="M4:O4"/>
    <mergeCell ref="P4:U4"/>
    <mergeCell ref="V4:AA4"/>
    <mergeCell ref="AB4:AD4"/>
    <mergeCell ref="AE4:AJ4"/>
    <mergeCell ref="AK4:AM4"/>
    <mergeCell ref="AN4:AS4"/>
    <mergeCell ref="AT4:AV4"/>
    <mergeCell ref="AW4:BB4"/>
    <mergeCell ref="BC4:BH4"/>
    <mergeCell ref="BI4:BN4"/>
    <mergeCell ref="A5:B5"/>
    <mergeCell ref="D5:F5"/>
    <mergeCell ref="G5:I5"/>
    <mergeCell ref="J5:L5"/>
    <mergeCell ref="M5:O5"/>
    <mergeCell ref="P5:R5"/>
    <mergeCell ref="S5:U5"/>
    <mergeCell ref="V5:X5"/>
    <mergeCell ref="Y5:AA5"/>
    <mergeCell ref="AB5:AD5"/>
    <mergeCell ref="AE5:AG5"/>
    <mergeCell ref="AH5:AJ5"/>
    <mergeCell ref="AK5:AM5"/>
    <mergeCell ref="AN5:AP5"/>
    <mergeCell ref="AQ5:AS5"/>
    <mergeCell ref="AT5:AV5"/>
    <mergeCell ref="AW5:AY5"/>
    <mergeCell ref="AZ5:BB5"/>
    <mergeCell ref="BC5:BE5"/>
    <mergeCell ref="BF5:BH5"/>
    <mergeCell ref="BI5:BK5"/>
    <mergeCell ref="BL5:BN5"/>
    <mergeCell ref="A6:B6"/>
    <mergeCell ref="D6:F6"/>
    <mergeCell ref="G6:I6"/>
    <mergeCell ref="J6:L6"/>
    <mergeCell ref="M6:O6"/>
    <mergeCell ref="P6:R6"/>
    <mergeCell ref="S6:U6"/>
    <mergeCell ref="V6:X6"/>
    <mergeCell ref="Y6:AA6"/>
    <mergeCell ref="AB6:AD6"/>
    <mergeCell ref="AE6:AG6"/>
    <mergeCell ref="AH6:AJ6"/>
    <mergeCell ref="AK6:AM6"/>
    <mergeCell ref="AN6:AP6"/>
    <mergeCell ref="AQ6:AS6"/>
    <mergeCell ref="AT6:AV6"/>
    <mergeCell ref="AW6:AY6"/>
    <mergeCell ref="AZ6:BB6"/>
    <mergeCell ref="BC6:BE6"/>
    <mergeCell ref="BF6:BH6"/>
    <mergeCell ref="BI6:BK6"/>
    <mergeCell ref="BL6:BN6"/>
    <mergeCell ref="A9:A11"/>
    <mergeCell ref="A12:A13"/>
    <mergeCell ref="A14:A19"/>
    <mergeCell ref="A20:A21"/>
    <mergeCell ref="C2:C6"/>
    <mergeCell ref="D7:D8"/>
    <mergeCell ref="E7:E8"/>
    <mergeCell ref="G7:G8"/>
    <mergeCell ref="H7:H8"/>
    <mergeCell ref="J7:J8"/>
    <mergeCell ref="K7:K8"/>
    <mergeCell ref="M7:M8"/>
    <mergeCell ref="N7:N8"/>
    <mergeCell ref="P7:P8"/>
    <mergeCell ref="Q7:Q8"/>
    <mergeCell ref="S7:S8"/>
    <mergeCell ref="T7:T8"/>
    <mergeCell ref="V7:V8"/>
    <mergeCell ref="W7:W8"/>
    <mergeCell ref="Y7:Y8"/>
    <mergeCell ref="Z7:Z8"/>
    <mergeCell ref="AB7:AB8"/>
    <mergeCell ref="AC7:AC8"/>
    <mergeCell ref="AE7:AE8"/>
    <mergeCell ref="AF7:AF8"/>
    <mergeCell ref="AH7:AH8"/>
    <mergeCell ref="AI7:AI8"/>
    <mergeCell ref="AK7:AK8"/>
    <mergeCell ref="AL7:AL8"/>
    <mergeCell ref="AN7:AN8"/>
    <mergeCell ref="AO7:AO8"/>
    <mergeCell ref="AQ7:AQ8"/>
    <mergeCell ref="AR7:AR8"/>
    <mergeCell ref="AT7:AT8"/>
    <mergeCell ref="AU7:AU8"/>
    <mergeCell ref="AW7:AW8"/>
    <mergeCell ref="AX7:AX8"/>
    <mergeCell ref="AZ7:AZ8"/>
    <mergeCell ref="BA7:BA8"/>
    <mergeCell ref="BC7:BC8"/>
    <mergeCell ref="BD7:BD8"/>
    <mergeCell ref="BF7:BF8"/>
    <mergeCell ref="BG7:BG8"/>
    <mergeCell ref="BI7:BI8"/>
    <mergeCell ref="BJ7:BJ8"/>
    <mergeCell ref="BL7:BL8"/>
    <mergeCell ref="BM7:BM8"/>
    <mergeCell ref="A2:B3"/>
    <mergeCell ref="A7:C8"/>
    <mergeCell ref="AW2:BB3"/>
    <mergeCell ref="BC2:BH3"/>
    <mergeCell ref="BI2:BN3"/>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2 " / > < p i x e l a t o r L i s t   s h e e t S t i d = " 5 0 " / > < p i x e l a t o r L i s t   s h e e t S t i d = " 5 1 " / > < p i x e l a t o r L i s t   s h e e t S t i d = " 2 2 " / > < p i x e l a t o r L i s t   s h e e t S t i d = " 3 7 " / > < p i x e l a t o r L i s t   s h e e t S t i d = " 3 9 " / > < p i x e l a t o r L i s t   s h e e t S t i d = " 4 0 " / > < p i x e l a t o r L i s t   s h e e t S t i d = " 4 1 " / > < p i x e l a t o r L i s t   s h e e t S t i d = " 5 2 " / > < / p i x e l a t o r s > 
</file>

<file path=customXml/item2.xml>��< ? x m l   v e r s i o n = " 1 . 0 "   s t a n d a l o n e = " y e s " ? > < w o P r o p s   x m l n s = " h t t p s : / / w e b . w p s . c n / e t / 2 0 1 8 / m a i n "   x m l n s : s = " h t t p : / / s c h e m a s . o p e n x m l f o r m a t s . o r g / s p r e a d s h e e t m l / 2 0 0 6 / m a i n " > < w o S h e e t s P r o p s > < w o S h e e t P r o p s   s h e e t S t i d = " 2 "   i n t e r l i n e O n O f f = " 0 "   i n t e r l i n e C o l o r = " 0 "   i s D b S h e e t = " 0 "   i s D a s h B o a r d S h e e t = " 0 " / > < w o S h e e t P r o p s   s h e e t S t i d = " 5 0 "   i n t e r l i n e O n O f f = " 0 "   i n t e r l i n e C o l o r = " 0 "   i s D b S h e e t = " 0 "   i s D a s h B o a r d S h e e t = " 0 " / > < w o S h e e t P r o p s   s h e e t S t i d = " 5 1 "   i n t e r l i n e O n O f f = " 0 "   i n t e r l i n e C o l o r = " 0 "   i s D b S h e e t = " 0 "   i s D a s h B o a r d S h e e t = " 0 " / > < w o S h e e t P r o p s   s h e e t S t i d = " 2 2 "   i n t e r l i n e O n O f f = " 0 "   i n t e r l i n e C o l o r = " 0 "   i s D b S h e e t = " 0 "   i s D a s h B o a r d S h e e t = " 0 " / > < w o S h e e t P r o p s   s h e e t S t i d = " 3 7 "   i n t e r l i n e O n O f f = " 0 "   i n t e r l i n e C o l o r = " 0 "   i s D b S h e e t = " 0 "   i s D a s h B o a r d S h e e t = " 0 " / > < w o S h e e t P r o p s   s h e e t S t i d = " 3 9 "   i n t e r l i n e O n O f f = " 0 "   i n t e r l i n e C o l o r = " 0 "   i s D b S h e e t = " 0 "   i s D a s h B o a r d S h e e t = " 0 " / > < w o S h e e t P r o p s   s h e e t S t i d = " 4 0 "   i n t e r l i n e O n O f f = " 0 "   i n t e r l i n e C o l o r = " 0 "   i s D b S h e e t = " 0 "   i s D a s h B o a r d S h e e t = " 0 " / > < w o S h e e t P r o p s   s h e e t S t i d = " 4 1 "   i n t e r l i n e O n O f f = " 0 "   i n t e r l i n e C o l o r = " 0 "   i s D b S h e e t = " 0 "   i s D a s h B o a r d S h e e t = " 0 " / > < / w o S h e e t s P r o p s > < w o B o o k P r o p s > < b o o k S e t t i n g s   i s F i l t e r S h a r e d = " 1 "   c o r e C o n q u e r U s e r I d = " 2 0 2 5 6 1 7 9 3 " 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WWO_wpscloud_20220331183251-4c67118294</Application>
  <HeadingPairs>
    <vt:vector size="2" baseType="variant">
      <vt:variant>
        <vt:lpstr>工作表</vt:lpstr>
      </vt:variant>
      <vt:variant>
        <vt:i4>8</vt:i4>
      </vt:variant>
    </vt:vector>
  </HeadingPairs>
  <TitlesOfParts>
    <vt:vector size="8" baseType="lpstr">
      <vt:lpstr>政策列表</vt:lpstr>
      <vt:lpstr>费用扣除标准</vt:lpstr>
      <vt:lpstr>河北省捐赠</vt:lpstr>
      <vt:lpstr>全额捐赠</vt:lpstr>
      <vt:lpstr>高技领域</vt:lpstr>
      <vt:lpstr>软集减免方式及领域</vt:lpstr>
      <vt:lpstr>软集减免税额计算</vt:lpstr>
      <vt:lpstr>软集相关指标及判断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徐运海</cp:lastModifiedBy>
  <dcterms:created xsi:type="dcterms:W3CDTF">2022-02-08T16:46:00Z</dcterms:created>
  <dcterms:modified xsi:type="dcterms:W3CDTF">2022-04-01T08:36:23Z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6A4FCF936EFC4B348D32E10D3F788B4A</vt:lpwstr>
  </property>
  <property fmtid="{D5CDD505-2E9C-101B-9397-08002B2CF9AE}" pid="3" name="KSOProductBuildVer">
    <vt:lpwstr>2052-11.1.0.11365</vt:lpwstr>
  </property>
</Properties>
</file>